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Кредит ВИЭ\РУП 2023 бакалавр и Магистр\"/>
    </mc:Choice>
  </mc:AlternateContent>
  <bookViews>
    <workbookView xWindow="-108" yWindow="-108" windowWidth="23256" windowHeight="12456" tabRatio="878" firstSheet="1" activeTab="3"/>
  </bookViews>
  <sheets>
    <sheet name="Титул РУП_Бак" sheetId="21" r:id="rId1"/>
    <sheet name="Базовая часть РУП_Бак" sheetId="7" r:id="rId2"/>
    <sheet name="Вариатив. часть РУП_Бак  АИЭ" sheetId="27" r:id="rId3"/>
    <sheet name="Вариатив. часть РУП_Бак ГЭЭ ЭИ" sheetId="28" r:id="rId4"/>
    <sheet name="Вариат. часть РУП_Бак ГЭЭ ИСОП " sheetId="29" r:id="rId5"/>
    <sheet name="Вариат. часть РУП_Бак МенЭЭ" sheetId="30" r:id="rId6"/>
    <sheet name="Вариативная часть РУП_Бак  (РЗ)" sheetId="26" r:id="rId7"/>
    <sheet name="ЭСиС" sheetId="20" r:id="rId8"/>
  </sheets>
  <definedNames>
    <definedName name="_xlnm.Print_Titles" localSheetId="1">'Базовая часть РУП_Бак'!$2:$5</definedName>
    <definedName name="_xlnm.Print_Titles" localSheetId="4">'Вариат. часть РУП_Бак ГЭЭ ИСОП '!$7:$10</definedName>
    <definedName name="_xlnm.Print_Titles" localSheetId="5">'Вариат. часть РУП_Бак МенЭЭ'!$7:$10</definedName>
    <definedName name="_xlnm.Print_Titles" localSheetId="2">'Вариатив. часть РУП_Бак  АИЭ'!$7:$10</definedName>
    <definedName name="_xlnm.Print_Titles" localSheetId="3">'Вариатив. часть РУП_Бак ГЭЭ ЭИ'!$7:$10</definedName>
    <definedName name="_xlnm.Print_Titles" localSheetId="6">'Вариативная часть РУП_Бак  (РЗ)'!$7:$10</definedName>
    <definedName name="_xlnm.Print_Titles" localSheetId="7">ЭСиС!$7:$10</definedName>
    <definedName name="_xlnm.Print_Area" localSheetId="1">'Базовая часть РУП_Бак'!$A$1:$AS$83</definedName>
    <definedName name="_xlnm.Print_Area" localSheetId="4">'Вариат. часть РУП_Бак ГЭЭ ИСОП '!$A$1:$AS$75</definedName>
    <definedName name="_xlnm.Print_Area" localSheetId="5">'Вариат. часть РУП_Бак МенЭЭ'!$A$1:$AS$75</definedName>
    <definedName name="_xlnm.Print_Area" localSheetId="2">'Вариатив. часть РУП_Бак  АИЭ'!$A$1:$AS$75</definedName>
    <definedName name="_xlnm.Print_Area" localSheetId="3">'Вариатив. часть РУП_Бак ГЭЭ ЭИ'!$A$1:$AS$75</definedName>
    <definedName name="_xlnm.Print_Area" localSheetId="6">'Вариативная часть РУП_Бак  (РЗ)'!$A$1:$AS$75</definedName>
    <definedName name="_xlnm.Print_Area" localSheetId="0">'Титул РУП_Бак'!$A$1:$BH$41</definedName>
    <definedName name="_xlnm.Print_Area" localSheetId="7">ЭСиС!$A$1:$AS$75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16" i="28" l="1"/>
  <c r="I18" i="28"/>
  <c r="G18" i="28"/>
  <c r="I17" i="28"/>
  <c r="G17" i="28"/>
  <c r="D18" i="28"/>
  <c r="D17" i="28"/>
  <c r="V14" i="7"/>
  <c r="AD16" i="27"/>
  <c r="V16" i="27"/>
  <c r="I18" i="27"/>
  <c r="G18" i="27"/>
  <c r="D18" i="27"/>
  <c r="I17" i="27"/>
  <c r="G17" i="27"/>
  <c r="D17" i="27"/>
  <c r="D13" i="7"/>
  <c r="E13" i="7"/>
  <c r="I13" i="7"/>
  <c r="G13" i="7"/>
  <c r="H56" i="30" l="1"/>
  <c r="G30" i="30"/>
  <c r="F30" i="30" s="1"/>
  <c r="E30" i="30"/>
  <c r="J30" i="30" s="1"/>
  <c r="D30" i="30"/>
  <c r="G30" i="29"/>
  <c r="F30" i="29" s="1"/>
  <c r="E30" i="29"/>
  <c r="D30" i="29"/>
  <c r="H56" i="29"/>
  <c r="H56" i="28"/>
  <c r="I43" i="30"/>
  <c r="G43" i="30"/>
  <c r="F43" i="30" s="1"/>
  <c r="E43" i="30"/>
  <c r="J43" i="30" s="1"/>
  <c r="D43" i="30"/>
  <c r="I43" i="29"/>
  <c r="G43" i="29"/>
  <c r="F43" i="29" s="1"/>
  <c r="E43" i="29"/>
  <c r="J43" i="29" s="1"/>
  <c r="D43" i="29"/>
  <c r="I43" i="28"/>
  <c r="G43" i="28"/>
  <c r="F43" i="28"/>
  <c r="D43" i="28"/>
  <c r="E43" i="28" s="1"/>
  <c r="J43" i="28" s="1"/>
  <c r="I30" i="28"/>
  <c r="H56" i="27"/>
  <c r="H50" i="27"/>
  <c r="G50" i="27"/>
  <c r="H48" i="27"/>
  <c r="G48" i="27"/>
  <c r="I43" i="27"/>
  <c r="G43" i="27"/>
  <c r="J30" i="29" l="1"/>
  <c r="I58" i="30" l="1"/>
  <c r="I70" i="30"/>
  <c r="G70" i="30"/>
  <c r="F70" i="30" s="1"/>
  <c r="D70" i="30"/>
  <c r="E70" i="30" s="1"/>
  <c r="I68" i="30"/>
  <c r="G68" i="30"/>
  <c r="F68" i="30" s="1"/>
  <c r="D68" i="30"/>
  <c r="E68" i="30" s="1"/>
  <c r="I66" i="30"/>
  <c r="G66" i="30"/>
  <c r="F66" i="30" s="1"/>
  <c r="D66" i="30"/>
  <c r="E66" i="30" s="1"/>
  <c r="H65" i="30"/>
  <c r="G65" i="30"/>
  <c r="F65" i="30" s="1"/>
  <c r="E65" i="30"/>
  <c r="H64" i="30"/>
  <c r="G64" i="30"/>
  <c r="F64" i="30" s="1"/>
  <c r="D64" i="30"/>
  <c r="E64" i="30" s="1"/>
  <c r="H63" i="30"/>
  <c r="G63" i="30"/>
  <c r="F63" i="30" s="1"/>
  <c r="E63" i="30"/>
  <c r="H62" i="30"/>
  <c r="G62" i="30"/>
  <c r="F62" i="30" s="1"/>
  <c r="D62" i="30"/>
  <c r="E62" i="30" s="1"/>
  <c r="I60" i="30"/>
  <c r="G60" i="30"/>
  <c r="F60" i="30"/>
  <c r="D60" i="30"/>
  <c r="E60" i="30" s="1"/>
  <c r="G58" i="30"/>
  <c r="F58" i="30" s="1"/>
  <c r="D58" i="30"/>
  <c r="E58" i="30" s="1"/>
  <c r="I56" i="30"/>
  <c r="G56" i="30"/>
  <c r="F56" i="30"/>
  <c r="D56" i="30"/>
  <c r="E56" i="30" s="1"/>
  <c r="AP55" i="30"/>
  <c r="AM55" i="30"/>
  <c r="AL55" i="30"/>
  <c r="AI55" i="30"/>
  <c r="AH55" i="30"/>
  <c r="AE55" i="30"/>
  <c r="AD55" i="30"/>
  <c r="AA55" i="30"/>
  <c r="Z55" i="30"/>
  <c r="W55" i="30"/>
  <c r="V55" i="30"/>
  <c r="S55" i="30"/>
  <c r="R55" i="30"/>
  <c r="O55" i="30"/>
  <c r="N55" i="30"/>
  <c r="K55" i="30"/>
  <c r="H54" i="30"/>
  <c r="G54" i="30"/>
  <c r="F54" i="30"/>
  <c r="D54" i="30"/>
  <c r="E54" i="30" s="1"/>
  <c r="I53" i="30"/>
  <c r="G53" i="30"/>
  <c r="D53" i="30"/>
  <c r="E53" i="30" s="1"/>
  <c r="H52" i="30"/>
  <c r="G52" i="30"/>
  <c r="F52" i="30" s="1"/>
  <c r="E52" i="30"/>
  <c r="J52" i="30" s="1"/>
  <c r="D52" i="30"/>
  <c r="I51" i="30"/>
  <c r="G51" i="30"/>
  <c r="D51" i="30"/>
  <c r="E51" i="30" s="1"/>
  <c r="H50" i="30"/>
  <c r="G50" i="30"/>
  <c r="F50" i="30"/>
  <c r="D50" i="30"/>
  <c r="E50" i="30" s="1"/>
  <c r="I49" i="30"/>
  <c r="H49" i="30"/>
  <c r="G49" i="30"/>
  <c r="F49" i="30" s="1"/>
  <c r="E49" i="30"/>
  <c r="J49" i="30" s="1"/>
  <c r="D49" i="30"/>
  <c r="H48" i="30"/>
  <c r="G48" i="30"/>
  <c r="E48" i="30"/>
  <c r="D48" i="30"/>
  <c r="I47" i="30"/>
  <c r="H47" i="30"/>
  <c r="F47" i="30" s="1"/>
  <c r="J47" i="30" s="1"/>
  <c r="G47" i="30"/>
  <c r="D47" i="30"/>
  <c r="E47" i="30" s="1"/>
  <c r="H46" i="30"/>
  <c r="G46" i="30"/>
  <c r="E46" i="30"/>
  <c r="D46" i="30"/>
  <c r="I45" i="30"/>
  <c r="H45" i="30"/>
  <c r="G45" i="30"/>
  <c r="F45" i="30"/>
  <c r="D45" i="30"/>
  <c r="E45" i="30" s="1"/>
  <c r="I44" i="30"/>
  <c r="G44" i="30"/>
  <c r="F44" i="30"/>
  <c r="D44" i="30"/>
  <c r="E44" i="30" s="1"/>
  <c r="J44" i="30" s="1"/>
  <c r="H42" i="30"/>
  <c r="G42" i="30"/>
  <c r="F42" i="30"/>
  <c r="D42" i="30"/>
  <c r="E42" i="30" s="1"/>
  <c r="H41" i="30"/>
  <c r="G41" i="30"/>
  <c r="F41" i="30"/>
  <c r="D41" i="30"/>
  <c r="E41" i="30" s="1"/>
  <c r="J41" i="30" s="1"/>
  <c r="I40" i="30"/>
  <c r="G40" i="30"/>
  <c r="F40" i="30" s="1"/>
  <c r="D40" i="30"/>
  <c r="I39" i="30"/>
  <c r="H39" i="30"/>
  <c r="G39" i="30"/>
  <c r="F39" i="30" s="1"/>
  <c r="D39" i="30"/>
  <c r="E39" i="30" s="1"/>
  <c r="J39" i="30" s="1"/>
  <c r="AP38" i="30"/>
  <c r="AM38" i="30"/>
  <c r="AL38" i="30"/>
  <c r="AL37" i="30" s="1"/>
  <c r="AI38" i="30"/>
  <c r="AH38" i="30"/>
  <c r="AH37" i="30" s="1"/>
  <c r="AE38" i="30"/>
  <c r="AD38" i="30"/>
  <c r="AD37" i="30" s="1"/>
  <c r="AA38" i="30"/>
  <c r="Z38" i="30"/>
  <c r="Z37" i="30" s="1"/>
  <c r="W38" i="30"/>
  <c r="V38" i="30"/>
  <c r="S38" i="30"/>
  <c r="R38" i="30"/>
  <c r="O38" i="30"/>
  <c r="N38" i="30"/>
  <c r="N37" i="30" s="1"/>
  <c r="K38" i="30"/>
  <c r="I33" i="30"/>
  <c r="G33" i="30"/>
  <c r="F33" i="30" s="1"/>
  <c r="D33" i="30"/>
  <c r="E33" i="30" s="1"/>
  <c r="E32" i="30" s="1"/>
  <c r="AP32" i="30"/>
  <c r="AM32" i="30"/>
  <c r="AL32" i="30"/>
  <c r="AI32" i="30"/>
  <c r="AH32" i="30"/>
  <c r="AE32" i="30"/>
  <c r="AD32" i="30"/>
  <c r="AA32" i="30"/>
  <c r="Z32" i="30"/>
  <c r="W32" i="30"/>
  <c r="V32" i="30"/>
  <c r="S32" i="30"/>
  <c r="R32" i="30"/>
  <c r="O32" i="30"/>
  <c r="N32" i="30"/>
  <c r="K32" i="30"/>
  <c r="E31" i="30"/>
  <c r="J31" i="30" s="1"/>
  <c r="I29" i="30"/>
  <c r="H29" i="30"/>
  <c r="G29" i="30"/>
  <c r="D29" i="30"/>
  <c r="E29" i="30" s="1"/>
  <c r="I28" i="30"/>
  <c r="G28" i="30"/>
  <c r="F28" i="30" s="1"/>
  <c r="D28" i="30"/>
  <c r="E28" i="30" s="1"/>
  <c r="AP26" i="30"/>
  <c r="AM26" i="30"/>
  <c r="AM25" i="30" s="1"/>
  <c r="AL26" i="30"/>
  <c r="AL25" i="30" s="1"/>
  <c r="AI26" i="30"/>
  <c r="AH26" i="30"/>
  <c r="AH25" i="30" s="1"/>
  <c r="AE26" i="30"/>
  <c r="AD26" i="30"/>
  <c r="AD25" i="30" s="1"/>
  <c r="AA26" i="30"/>
  <c r="AA25" i="30" s="1"/>
  <c r="Z26" i="30"/>
  <c r="Z25" i="30" s="1"/>
  <c r="W26" i="30"/>
  <c r="W25" i="30" s="1"/>
  <c r="V26" i="30"/>
  <c r="V25" i="30" s="1"/>
  <c r="S26" i="30"/>
  <c r="S25" i="30" s="1"/>
  <c r="R26" i="30"/>
  <c r="O26" i="30"/>
  <c r="O25" i="30" s="1"/>
  <c r="N26" i="30"/>
  <c r="N25" i="30" s="1"/>
  <c r="K26" i="30"/>
  <c r="AP25" i="30"/>
  <c r="AI25" i="30"/>
  <c r="AE25" i="30"/>
  <c r="R25" i="30"/>
  <c r="K25" i="30"/>
  <c r="I18" i="30"/>
  <c r="G18" i="30"/>
  <c r="F18" i="30" s="1"/>
  <c r="D18" i="30"/>
  <c r="E18" i="30" s="1"/>
  <c r="J18" i="30" s="1"/>
  <c r="I17" i="30"/>
  <c r="G17" i="30"/>
  <c r="F17" i="30" s="1"/>
  <c r="E17" i="30"/>
  <c r="D17" i="30"/>
  <c r="AP16" i="30"/>
  <c r="AP12" i="30" s="1"/>
  <c r="AM16" i="30"/>
  <c r="AL16" i="30"/>
  <c r="AI16" i="30"/>
  <c r="AI12" i="30" s="1"/>
  <c r="AH16" i="30"/>
  <c r="AE16" i="30"/>
  <c r="AE12" i="30" s="1"/>
  <c r="AD16" i="30"/>
  <c r="AA16" i="30"/>
  <c r="AA12" i="30" s="1"/>
  <c r="Z16" i="30"/>
  <c r="W16" i="30"/>
  <c r="V16" i="30"/>
  <c r="V12" i="30" s="1"/>
  <c r="S16" i="30"/>
  <c r="R16" i="30"/>
  <c r="R12" i="30" s="1"/>
  <c r="O16" i="30"/>
  <c r="N16" i="30"/>
  <c r="K16" i="30"/>
  <c r="K12" i="30" s="1"/>
  <c r="E16" i="30"/>
  <c r="I15" i="30"/>
  <c r="G15" i="30"/>
  <c r="F15" i="30"/>
  <c r="D15" i="30"/>
  <c r="E15" i="30" s="1"/>
  <c r="I14" i="30"/>
  <c r="G14" i="30"/>
  <c r="F14" i="30" s="1"/>
  <c r="D14" i="30"/>
  <c r="E14" i="30" s="1"/>
  <c r="AP13" i="30"/>
  <c r="AM13" i="30"/>
  <c r="AM12" i="30" s="1"/>
  <c r="AL13" i="30"/>
  <c r="AI13" i="30"/>
  <c r="AH13" i="30"/>
  <c r="AE13" i="30"/>
  <c r="AD13" i="30"/>
  <c r="AA13" i="30"/>
  <c r="Z13" i="30"/>
  <c r="W13" i="30"/>
  <c r="V13" i="30"/>
  <c r="S13" i="30"/>
  <c r="S12" i="30" s="1"/>
  <c r="R13" i="30"/>
  <c r="O13" i="30"/>
  <c r="O12" i="30" s="1"/>
  <c r="N13" i="30"/>
  <c r="K13" i="30"/>
  <c r="D13" i="30"/>
  <c r="D12" i="30" s="1"/>
  <c r="W12" i="30"/>
  <c r="V37" i="30" l="1"/>
  <c r="K37" i="30"/>
  <c r="AA37" i="30"/>
  <c r="J17" i="30"/>
  <c r="Z12" i="30"/>
  <c r="J54" i="30"/>
  <c r="AD12" i="30"/>
  <c r="F48" i="30"/>
  <c r="J48" i="30" s="1"/>
  <c r="F51" i="30"/>
  <c r="J51" i="30" s="1"/>
  <c r="J68" i="30"/>
  <c r="J28" i="30"/>
  <c r="AH12" i="30"/>
  <c r="F46" i="30"/>
  <c r="D55" i="30"/>
  <c r="J60" i="30"/>
  <c r="N12" i="30"/>
  <c r="AL12" i="30"/>
  <c r="F29" i="30"/>
  <c r="J29" i="30" s="1"/>
  <c r="R37" i="30"/>
  <c r="AP37" i="30"/>
  <c r="O37" i="30"/>
  <c r="AM37" i="30"/>
  <c r="J65" i="30"/>
  <c r="J70" i="30"/>
  <c r="J62" i="30"/>
  <c r="J42" i="30"/>
  <c r="J45" i="30"/>
  <c r="J50" i="30"/>
  <c r="S37" i="30"/>
  <c r="J56" i="30"/>
  <c r="J33" i="30"/>
  <c r="W37" i="30"/>
  <c r="J66" i="30"/>
  <c r="F53" i="30"/>
  <c r="AI37" i="30"/>
  <c r="J53" i="30"/>
  <c r="AE37" i="30"/>
  <c r="D26" i="30"/>
  <c r="D25" i="30" s="1"/>
  <c r="E40" i="30"/>
  <c r="D38" i="30"/>
  <c r="D37" i="30" s="1"/>
  <c r="J14" i="30"/>
  <c r="E13" i="30"/>
  <c r="E12" i="30" s="1"/>
  <c r="J15" i="30"/>
  <c r="E26" i="30"/>
  <c r="E25" i="30" s="1"/>
  <c r="J46" i="30"/>
  <c r="J58" i="30"/>
  <c r="E55" i="30"/>
  <c r="J63" i="30"/>
  <c r="J64" i="30"/>
  <c r="I70" i="29"/>
  <c r="G70" i="29"/>
  <c r="F70" i="29" s="1"/>
  <c r="D70" i="29"/>
  <c r="E70" i="29" s="1"/>
  <c r="I68" i="29"/>
  <c r="F68" i="29" s="1"/>
  <c r="G68" i="29"/>
  <c r="D68" i="29"/>
  <c r="E68" i="29" s="1"/>
  <c r="I66" i="29"/>
  <c r="G66" i="29"/>
  <c r="F66" i="29" s="1"/>
  <c r="D66" i="29"/>
  <c r="E66" i="29" s="1"/>
  <c r="H65" i="29"/>
  <c r="G65" i="29"/>
  <c r="F65" i="29"/>
  <c r="E65" i="29"/>
  <c r="H64" i="29"/>
  <c r="G64" i="29"/>
  <c r="E64" i="29"/>
  <c r="D64" i="29"/>
  <c r="H63" i="29"/>
  <c r="G63" i="29"/>
  <c r="F63" i="29" s="1"/>
  <c r="E63" i="29"/>
  <c r="H62" i="29"/>
  <c r="G62" i="29"/>
  <c r="F62" i="29"/>
  <c r="D62" i="29"/>
  <c r="E62" i="29" s="1"/>
  <c r="J62" i="29" s="1"/>
  <c r="I60" i="29"/>
  <c r="G60" i="29"/>
  <c r="F60" i="29" s="1"/>
  <c r="D60" i="29"/>
  <c r="E60" i="29" s="1"/>
  <c r="H58" i="29"/>
  <c r="G58" i="29"/>
  <c r="F58" i="29"/>
  <c r="D58" i="29"/>
  <c r="E58" i="29" s="1"/>
  <c r="I56" i="29"/>
  <c r="G56" i="29"/>
  <c r="F56" i="29"/>
  <c r="D56" i="29"/>
  <c r="E56" i="29" s="1"/>
  <c r="AP55" i="29"/>
  <c r="AM55" i="29"/>
  <c r="AL55" i="29"/>
  <c r="AI55" i="29"/>
  <c r="AI37" i="29" s="1"/>
  <c r="AH55" i="29"/>
  <c r="AE55" i="29"/>
  <c r="AE37" i="29" s="1"/>
  <c r="AD55" i="29"/>
  <c r="AA55" i="29"/>
  <c r="Z55" i="29"/>
  <c r="W55" i="29"/>
  <c r="V55" i="29"/>
  <c r="S55" i="29"/>
  <c r="R55" i="29"/>
  <c r="O55" i="29"/>
  <c r="N55" i="29"/>
  <c r="K55" i="29"/>
  <c r="H54" i="29"/>
  <c r="G54" i="29"/>
  <c r="F54" i="29" s="1"/>
  <c r="D54" i="29"/>
  <c r="E54" i="29" s="1"/>
  <c r="I53" i="29"/>
  <c r="H53" i="29"/>
  <c r="G53" i="29"/>
  <c r="F53" i="29" s="1"/>
  <c r="D53" i="29"/>
  <c r="E53" i="29" s="1"/>
  <c r="H52" i="29"/>
  <c r="G52" i="29"/>
  <c r="F52" i="29" s="1"/>
  <c r="D52" i="29"/>
  <c r="E52" i="29" s="1"/>
  <c r="I51" i="29"/>
  <c r="F51" i="29" s="1"/>
  <c r="H51" i="29"/>
  <c r="G51" i="29"/>
  <c r="D51" i="29"/>
  <c r="E51" i="29" s="1"/>
  <c r="H50" i="29"/>
  <c r="G50" i="29"/>
  <c r="F50" i="29"/>
  <c r="D50" i="29"/>
  <c r="E50" i="29" s="1"/>
  <c r="I49" i="29"/>
  <c r="H49" i="29"/>
  <c r="G49" i="29"/>
  <c r="E49" i="29"/>
  <c r="D49" i="29"/>
  <c r="H48" i="29"/>
  <c r="G48" i="29"/>
  <c r="F48" i="29" s="1"/>
  <c r="D48" i="29"/>
  <c r="E48" i="29" s="1"/>
  <c r="I47" i="29"/>
  <c r="H47" i="29"/>
  <c r="F47" i="29" s="1"/>
  <c r="G47" i="29"/>
  <c r="D47" i="29"/>
  <c r="E47" i="29" s="1"/>
  <c r="H46" i="29"/>
  <c r="G46" i="29"/>
  <c r="D46" i="29"/>
  <c r="E46" i="29" s="1"/>
  <c r="I45" i="29"/>
  <c r="H45" i="29"/>
  <c r="G45" i="29"/>
  <c r="F45" i="29"/>
  <c r="D45" i="29"/>
  <c r="E45" i="29" s="1"/>
  <c r="I44" i="29"/>
  <c r="F44" i="29" s="1"/>
  <c r="G44" i="29"/>
  <c r="D44" i="29"/>
  <c r="E44" i="29" s="1"/>
  <c r="H42" i="29"/>
  <c r="G42" i="29"/>
  <c r="F42" i="29"/>
  <c r="D42" i="29"/>
  <c r="E42" i="29" s="1"/>
  <c r="H41" i="29"/>
  <c r="F41" i="29" s="1"/>
  <c r="G41" i="29"/>
  <c r="D41" i="29"/>
  <c r="E41" i="29" s="1"/>
  <c r="I40" i="29"/>
  <c r="G40" i="29"/>
  <c r="F40" i="29"/>
  <c r="D40" i="29"/>
  <c r="E40" i="29" s="1"/>
  <c r="I39" i="29"/>
  <c r="H39" i="29"/>
  <c r="G39" i="29"/>
  <c r="F39" i="29" s="1"/>
  <c r="D39" i="29"/>
  <c r="D38" i="29" s="1"/>
  <c r="AP38" i="29"/>
  <c r="AP37" i="29" s="1"/>
  <c r="AM38" i="29"/>
  <c r="AM37" i="29" s="1"/>
  <c r="AL38" i="29"/>
  <c r="AL37" i="29" s="1"/>
  <c r="AI38" i="29"/>
  <c r="AH38" i="29"/>
  <c r="AE38" i="29"/>
  <c r="AD38" i="29"/>
  <c r="AA38" i="29"/>
  <c r="AA37" i="29" s="1"/>
  <c r="Z38" i="29"/>
  <c r="Z37" i="29" s="1"/>
  <c r="W38" i="29"/>
  <c r="V38" i="29"/>
  <c r="V37" i="29" s="1"/>
  <c r="S38" i="29"/>
  <c r="S37" i="29" s="1"/>
  <c r="R38" i="29"/>
  <c r="R37" i="29" s="1"/>
  <c r="O38" i="29"/>
  <c r="O37" i="29" s="1"/>
  <c r="N38" i="29"/>
  <c r="N37" i="29" s="1"/>
  <c r="K38" i="29"/>
  <c r="K37" i="29" s="1"/>
  <c r="AH37" i="29"/>
  <c r="W37" i="29"/>
  <c r="I33" i="29"/>
  <c r="G33" i="29"/>
  <c r="F33" i="29" s="1"/>
  <c r="D33" i="29"/>
  <c r="E33" i="29" s="1"/>
  <c r="E32" i="29" s="1"/>
  <c r="AP32" i="29"/>
  <c r="AM32" i="29"/>
  <c r="AL32" i="29"/>
  <c r="AI32" i="29"/>
  <c r="AH32" i="29"/>
  <c r="AE32" i="29"/>
  <c r="AD32" i="29"/>
  <c r="AA32" i="29"/>
  <c r="Z32" i="29"/>
  <c r="W32" i="29"/>
  <c r="V32" i="29"/>
  <c r="S32" i="29"/>
  <c r="R32" i="29"/>
  <c r="O32" i="29"/>
  <c r="N32" i="29"/>
  <c r="K32" i="29"/>
  <c r="E31" i="29"/>
  <c r="J31" i="29" s="1"/>
  <c r="I29" i="29"/>
  <c r="H29" i="29"/>
  <c r="G29" i="29"/>
  <c r="F29" i="29" s="1"/>
  <c r="D29" i="29"/>
  <c r="E29" i="29" s="1"/>
  <c r="J29" i="29" s="1"/>
  <c r="I28" i="29"/>
  <c r="G28" i="29"/>
  <c r="F28" i="29" s="1"/>
  <c r="E28" i="29"/>
  <c r="J28" i="29" s="1"/>
  <c r="D28" i="29"/>
  <c r="AP26" i="29"/>
  <c r="AM26" i="29"/>
  <c r="AM25" i="29" s="1"/>
  <c r="AL26" i="29"/>
  <c r="AL25" i="29" s="1"/>
  <c r="AI26" i="29"/>
  <c r="AI25" i="29" s="1"/>
  <c r="AH26" i="29"/>
  <c r="AH25" i="29" s="1"/>
  <c r="AE26" i="29"/>
  <c r="AE25" i="29" s="1"/>
  <c r="AD26" i="29"/>
  <c r="AA26" i="29"/>
  <c r="Z26" i="29"/>
  <c r="W26" i="29"/>
  <c r="V26" i="29"/>
  <c r="V25" i="29" s="1"/>
  <c r="S26" i="29"/>
  <c r="R26" i="29"/>
  <c r="O26" i="29"/>
  <c r="O25" i="29" s="1"/>
  <c r="N26" i="29"/>
  <c r="N25" i="29" s="1"/>
  <c r="K26" i="29"/>
  <c r="K25" i="29" s="1"/>
  <c r="AP25" i="29"/>
  <c r="AD25" i="29"/>
  <c r="AA25" i="29"/>
  <c r="Z25" i="29"/>
  <c r="W25" i="29"/>
  <c r="S25" i="29"/>
  <c r="R25" i="29"/>
  <c r="I18" i="29"/>
  <c r="G18" i="29"/>
  <c r="F18" i="29"/>
  <c r="D18" i="29"/>
  <c r="E18" i="29" s="1"/>
  <c r="I17" i="29"/>
  <c r="F17" i="29" s="1"/>
  <c r="G17" i="29"/>
  <c r="D17" i="29"/>
  <c r="E17" i="29" s="1"/>
  <c r="AP16" i="29"/>
  <c r="AM16" i="29"/>
  <c r="AL16" i="29"/>
  <c r="AI16" i="29"/>
  <c r="AH16" i="29"/>
  <c r="AE16" i="29"/>
  <c r="AD16" i="29"/>
  <c r="AA16" i="29"/>
  <c r="Z16" i="29"/>
  <c r="W16" i="29"/>
  <c r="V16" i="29"/>
  <c r="S16" i="29"/>
  <c r="S12" i="29" s="1"/>
  <c r="R16" i="29"/>
  <c r="O16" i="29"/>
  <c r="N16" i="29"/>
  <c r="K16" i="29"/>
  <c r="E16" i="29"/>
  <c r="I15" i="29"/>
  <c r="G15" i="29"/>
  <c r="F15" i="29" s="1"/>
  <c r="D15" i="29"/>
  <c r="E15" i="29" s="1"/>
  <c r="I14" i="29"/>
  <c r="G14" i="29"/>
  <c r="F14" i="29" s="1"/>
  <c r="E14" i="29"/>
  <c r="D14" i="29"/>
  <c r="AP13" i="29"/>
  <c r="AM13" i="29"/>
  <c r="AL13" i="29"/>
  <c r="AI13" i="29"/>
  <c r="AH13" i="29"/>
  <c r="AE13" i="29"/>
  <c r="AE12" i="29" s="1"/>
  <c r="AD13" i="29"/>
  <c r="AD12" i="29" s="1"/>
  <c r="AA13" i="29"/>
  <c r="AA12" i="29" s="1"/>
  <c r="Z13" i="29"/>
  <c r="Z12" i="29" s="1"/>
  <c r="W13" i="29"/>
  <c r="W12" i="29" s="1"/>
  <c r="V13" i="29"/>
  <c r="V12" i="29" s="1"/>
  <c r="S13" i="29"/>
  <c r="R13" i="29"/>
  <c r="O13" i="29"/>
  <c r="N13" i="29"/>
  <c r="K13" i="29"/>
  <c r="D13" i="29"/>
  <c r="D12" i="29" s="1"/>
  <c r="AP12" i="29"/>
  <c r="AM12" i="29"/>
  <c r="AL12" i="29"/>
  <c r="AI12" i="29"/>
  <c r="AH12" i="29"/>
  <c r="R12" i="29"/>
  <c r="O12" i="29"/>
  <c r="N12" i="29"/>
  <c r="K12" i="29"/>
  <c r="I68" i="28"/>
  <c r="H50" i="28"/>
  <c r="G50" i="28"/>
  <c r="F50" i="28" s="1"/>
  <c r="H48" i="28"/>
  <c r="G48" i="28"/>
  <c r="F48" i="28" s="1"/>
  <c r="I70" i="28"/>
  <c r="F70" i="28" s="1"/>
  <c r="G70" i="28"/>
  <c r="D70" i="28"/>
  <c r="E70" i="28" s="1"/>
  <c r="G68" i="28"/>
  <c r="F68" i="28"/>
  <c r="D68" i="28"/>
  <c r="E68" i="28" s="1"/>
  <c r="I66" i="28"/>
  <c r="G66" i="28"/>
  <c r="F66" i="28" s="1"/>
  <c r="D66" i="28"/>
  <c r="E66" i="28" s="1"/>
  <c r="H65" i="28"/>
  <c r="G65" i="28"/>
  <c r="F65" i="28" s="1"/>
  <c r="E65" i="28"/>
  <c r="H64" i="28"/>
  <c r="G64" i="28"/>
  <c r="E64" i="28"/>
  <c r="D64" i="28"/>
  <c r="H63" i="28"/>
  <c r="G63" i="28"/>
  <c r="F63" i="28" s="1"/>
  <c r="E63" i="28"/>
  <c r="H62" i="28"/>
  <c r="G62" i="28"/>
  <c r="F62" i="28"/>
  <c r="D62" i="28"/>
  <c r="E62" i="28" s="1"/>
  <c r="I60" i="28"/>
  <c r="G60" i="28"/>
  <c r="F60" i="28" s="1"/>
  <c r="D60" i="28"/>
  <c r="E60" i="28" s="1"/>
  <c r="H58" i="28"/>
  <c r="G58" i="28"/>
  <c r="F58" i="28"/>
  <c r="D58" i="28"/>
  <c r="E58" i="28" s="1"/>
  <c r="I56" i="28"/>
  <c r="G56" i="28"/>
  <c r="F56" i="28"/>
  <c r="D56" i="28"/>
  <c r="E56" i="28" s="1"/>
  <c r="AP55" i="28"/>
  <c r="AM55" i="28"/>
  <c r="AL55" i="28"/>
  <c r="AI55" i="28"/>
  <c r="AH55" i="28"/>
  <c r="AE55" i="28"/>
  <c r="AD55" i="28"/>
  <c r="AD37" i="28" s="1"/>
  <c r="AA55" i="28"/>
  <c r="Z55" i="28"/>
  <c r="W55" i="28"/>
  <c r="V55" i="28"/>
  <c r="S55" i="28"/>
  <c r="R55" i="28"/>
  <c r="O55" i="28"/>
  <c r="N55" i="28"/>
  <c r="K55" i="28"/>
  <c r="H54" i="28"/>
  <c r="G54" i="28"/>
  <c r="F54" i="28" s="1"/>
  <c r="D54" i="28"/>
  <c r="E54" i="28" s="1"/>
  <c r="I53" i="28"/>
  <c r="H53" i="28"/>
  <c r="G53" i="28"/>
  <c r="D53" i="28"/>
  <c r="E53" i="28" s="1"/>
  <c r="H52" i="28"/>
  <c r="G52" i="28"/>
  <c r="F52" i="28" s="1"/>
  <c r="D52" i="28"/>
  <c r="E52" i="28" s="1"/>
  <c r="J52" i="28" s="1"/>
  <c r="I51" i="28"/>
  <c r="H51" i="28"/>
  <c r="G51" i="28"/>
  <c r="F51" i="28" s="1"/>
  <c r="D51" i="28"/>
  <c r="E51" i="28" s="1"/>
  <c r="D50" i="28"/>
  <c r="E50" i="28" s="1"/>
  <c r="I49" i="28"/>
  <c r="H49" i="28"/>
  <c r="G49" i="28"/>
  <c r="E49" i="28"/>
  <c r="D49" i="28"/>
  <c r="D48" i="28"/>
  <c r="E48" i="28" s="1"/>
  <c r="I47" i="28"/>
  <c r="H47" i="28"/>
  <c r="G47" i="28"/>
  <c r="F47" i="28" s="1"/>
  <c r="D47" i="28"/>
  <c r="E47" i="28" s="1"/>
  <c r="J47" i="28" s="1"/>
  <c r="H46" i="28"/>
  <c r="G46" i="28"/>
  <c r="F46" i="28" s="1"/>
  <c r="D46" i="28"/>
  <c r="E46" i="28" s="1"/>
  <c r="I45" i="28"/>
  <c r="H45" i="28"/>
  <c r="G45" i="28"/>
  <c r="F45" i="28" s="1"/>
  <c r="D45" i="28"/>
  <c r="E45" i="28" s="1"/>
  <c r="J45" i="28" s="1"/>
  <c r="I44" i="28"/>
  <c r="G44" i="28"/>
  <c r="F44" i="28" s="1"/>
  <c r="D44" i="28"/>
  <c r="E44" i="28" s="1"/>
  <c r="J44" i="28" s="1"/>
  <c r="H42" i="28"/>
  <c r="G42" i="28"/>
  <c r="F42" i="28" s="1"/>
  <c r="D42" i="28"/>
  <c r="E42" i="28" s="1"/>
  <c r="J42" i="28" s="1"/>
  <c r="H41" i="28"/>
  <c r="G41" i="28"/>
  <c r="F41" i="28" s="1"/>
  <c r="D41" i="28"/>
  <c r="E41" i="28" s="1"/>
  <c r="J41" i="28" s="1"/>
  <c r="I40" i="28"/>
  <c r="G40" i="28"/>
  <c r="E40" i="28"/>
  <c r="D40" i="28"/>
  <c r="D38" i="28" s="1"/>
  <c r="I39" i="28"/>
  <c r="H39" i="28"/>
  <c r="G39" i="28"/>
  <c r="F39" i="28"/>
  <c r="D39" i="28"/>
  <c r="E39" i="28" s="1"/>
  <c r="AP38" i="28"/>
  <c r="AP37" i="28" s="1"/>
  <c r="AM38" i="28"/>
  <c r="AM37" i="28" s="1"/>
  <c r="AL38" i="28"/>
  <c r="AL37" i="28" s="1"/>
  <c r="AI38" i="28"/>
  <c r="AI37" i="28" s="1"/>
  <c r="AH38" i="28"/>
  <c r="AE38" i="28"/>
  <c r="AD38" i="28"/>
  <c r="AA38" i="28"/>
  <c r="AA37" i="28" s="1"/>
  <c r="Z38" i="28"/>
  <c r="Z37" i="28" s="1"/>
  <c r="W38" i="28"/>
  <c r="V38" i="28"/>
  <c r="S38" i="28"/>
  <c r="S37" i="28" s="1"/>
  <c r="R38" i="28"/>
  <c r="R37" i="28" s="1"/>
  <c r="O38" i="28"/>
  <c r="O37" i="28" s="1"/>
  <c r="N38" i="28"/>
  <c r="N37" i="28" s="1"/>
  <c r="K38" i="28"/>
  <c r="K37" i="28" s="1"/>
  <c r="AH37" i="28"/>
  <c r="AE37" i="28"/>
  <c r="W37" i="28"/>
  <c r="V37" i="28"/>
  <c r="I33" i="28"/>
  <c r="G33" i="28"/>
  <c r="F33" i="28"/>
  <c r="D33" i="28"/>
  <c r="E33" i="28" s="1"/>
  <c r="AP32" i="28"/>
  <c r="AM32" i="28"/>
  <c r="AL32" i="28"/>
  <c r="AI32" i="28"/>
  <c r="AH32" i="28"/>
  <c r="AE32" i="28"/>
  <c r="AD32" i="28"/>
  <c r="AA32" i="28"/>
  <c r="Z32" i="28"/>
  <c r="W32" i="28"/>
  <c r="V32" i="28"/>
  <c r="S32" i="28"/>
  <c r="R32" i="28"/>
  <c r="O32" i="28"/>
  <c r="N32" i="28"/>
  <c r="K32" i="28"/>
  <c r="E31" i="28"/>
  <c r="J31" i="28" s="1"/>
  <c r="G30" i="28"/>
  <c r="E30" i="28"/>
  <c r="D30" i="28"/>
  <c r="I29" i="28"/>
  <c r="H29" i="28"/>
  <c r="G29" i="28"/>
  <c r="F29" i="28"/>
  <c r="D29" i="28"/>
  <c r="E29" i="28" s="1"/>
  <c r="I28" i="28"/>
  <c r="F28" i="28" s="1"/>
  <c r="G28" i="28"/>
  <c r="D28" i="28"/>
  <c r="E28" i="28" s="1"/>
  <c r="AP26" i="28"/>
  <c r="AM26" i="28"/>
  <c r="AL26" i="28"/>
  <c r="AI26" i="28"/>
  <c r="AI25" i="28" s="1"/>
  <c r="AH26" i="28"/>
  <c r="AH25" i="28" s="1"/>
  <c r="AE26" i="28"/>
  <c r="AE25" i="28" s="1"/>
  <c r="AD26" i="28"/>
  <c r="AD25" i="28" s="1"/>
  <c r="AA26" i="28"/>
  <c r="Z26" i="28"/>
  <c r="W26" i="28"/>
  <c r="V26" i="28"/>
  <c r="S26" i="28"/>
  <c r="S25" i="28" s="1"/>
  <c r="R26" i="28"/>
  <c r="O26" i="28"/>
  <c r="N26" i="28"/>
  <c r="K26" i="28"/>
  <c r="K25" i="28" s="1"/>
  <c r="AP25" i="28"/>
  <c r="AM25" i="28"/>
  <c r="AL25" i="28"/>
  <c r="AA25" i="28"/>
  <c r="Z25" i="28"/>
  <c r="W25" i="28"/>
  <c r="V25" i="28"/>
  <c r="R25" i="28"/>
  <c r="O25" i="28"/>
  <c r="N25" i="28"/>
  <c r="E18" i="28"/>
  <c r="F17" i="28"/>
  <c r="E17" i="28"/>
  <c r="AP16" i="28"/>
  <c r="AP12" i="28" s="1"/>
  <c r="AM16" i="28"/>
  <c r="AL16" i="28"/>
  <c r="AI16" i="28"/>
  <c r="AH16" i="28"/>
  <c r="AE16" i="28"/>
  <c r="AE12" i="28" s="1"/>
  <c r="AA16" i="28"/>
  <c r="AA12" i="28" s="1"/>
  <c r="Z16" i="28"/>
  <c r="W16" i="28"/>
  <c r="W12" i="28" s="1"/>
  <c r="V16" i="28"/>
  <c r="S16" i="28"/>
  <c r="R16" i="28"/>
  <c r="R12" i="28" s="1"/>
  <c r="O16" i="28"/>
  <c r="N16" i="28"/>
  <c r="K16" i="28"/>
  <c r="E16" i="28"/>
  <c r="I15" i="28"/>
  <c r="G15" i="28"/>
  <c r="E15" i="28"/>
  <c r="D15" i="28"/>
  <c r="I14" i="28"/>
  <c r="G14" i="28"/>
  <c r="D14" i="28"/>
  <c r="E14" i="28" s="1"/>
  <c r="E13" i="28" s="1"/>
  <c r="E12" i="28" s="1"/>
  <c r="AP13" i="28"/>
  <c r="AM13" i="28"/>
  <c r="AL13" i="28"/>
  <c r="AL12" i="28" s="1"/>
  <c r="AI13" i="28"/>
  <c r="AH13" i="28"/>
  <c r="AE13" i="28"/>
  <c r="AD13" i="28"/>
  <c r="AD12" i="28" s="1"/>
  <c r="AA13" i="28"/>
  <c r="Z13" i="28"/>
  <c r="W13" i="28"/>
  <c r="V13" i="28"/>
  <c r="S13" i="28"/>
  <c r="R13" i="28"/>
  <c r="O13" i="28"/>
  <c r="N13" i="28"/>
  <c r="K13" i="28"/>
  <c r="AH12" i="28"/>
  <c r="Z12" i="28"/>
  <c r="V12" i="28"/>
  <c r="N12" i="28"/>
  <c r="H68" i="27"/>
  <c r="F18" i="28" l="1"/>
  <c r="J56" i="29"/>
  <c r="AD37" i="29"/>
  <c r="D37" i="28"/>
  <c r="E13" i="29"/>
  <c r="E12" i="29" s="1"/>
  <c r="D37" i="29"/>
  <c r="J44" i="29"/>
  <c r="J65" i="28"/>
  <c r="D26" i="29"/>
  <c r="D25" i="29" s="1"/>
  <c r="F49" i="29"/>
  <c r="J49" i="29" s="1"/>
  <c r="F14" i="28"/>
  <c r="D26" i="28"/>
  <c r="D25" i="28" s="1"/>
  <c r="F53" i="28"/>
  <c r="J53" i="28" s="1"/>
  <c r="J56" i="28"/>
  <c r="J62" i="28"/>
  <c r="J47" i="29"/>
  <c r="D55" i="29"/>
  <c r="J68" i="29"/>
  <c r="J51" i="28"/>
  <c r="J60" i="29"/>
  <c r="J18" i="29"/>
  <c r="E39" i="29"/>
  <c r="J39" i="29" s="1"/>
  <c r="J42" i="29"/>
  <c r="J45" i="29"/>
  <c r="J50" i="29"/>
  <c r="F64" i="29"/>
  <c r="J64" i="29" s="1"/>
  <c r="J70" i="28"/>
  <c r="J41" i="29"/>
  <c r="J18" i="28"/>
  <c r="J54" i="28"/>
  <c r="D13" i="28"/>
  <c r="D12" i="28" s="1"/>
  <c r="F15" i="28"/>
  <c r="F30" i="28"/>
  <c r="J30" i="28" s="1"/>
  <c r="J65" i="29"/>
  <c r="J17" i="29"/>
  <c r="J17" i="28"/>
  <c r="S12" i="28"/>
  <c r="J51" i="29"/>
  <c r="K12" i="28"/>
  <c r="AI12" i="28"/>
  <c r="D55" i="28"/>
  <c r="J46" i="28"/>
  <c r="J49" i="28"/>
  <c r="J60" i="28"/>
  <c r="J54" i="29"/>
  <c r="J66" i="29"/>
  <c r="J66" i="28"/>
  <c r="J40" i="28"/>
  <c r="O12" i="28"/>
  <c r="AM12" i="28"/>
  <c r="J29" i="28"/>
  <c r="F40" i="28"/>
  <c r="F49" i="28"/>
  <c r="F64" i="28"/>
  <c r="J64" i="28" s="1"/>
  <c r="F46" i="29"/>
  <c r="J46" i="29" s="1"/>
  <c r="J63" i="29"/>
  <c r="J40" i="30"/>
  <c r="E38" i="30"/>
  <c r="E37" i="30" s="1"/>
  <c r="E26" i="29"/>
  <c r="E25" i="29" s="1"/>
  <c r="J58" i="29"/>
  <c r="E55" i="29"/>
  <c r="J14" i="29"/>
  <c r="J15" i="29"/>
  <c r="J33" i="29"/>
  <c r="J40" i="29"/>
  <c r="J48" i="29"/>
  <c r="J52" i="29"/>
  <c r="J53" i="29"/>
  <c r="J70" i="29"/>
  <c r="J68" i="28"/>
  <c r="J50" i="28"/>
  <c r="J48" i="28"/>
  <c r="J33" i="28"/>
  <c r="E32" i="28"/>
  <c r="E38" i="28"/>
  <c r="J39" i="28"/>
  <c r="J14" i="28"/>
  <c r="J15" i="28"/>
  <c r="J28" i="28"/>
  <c r="E26" i="28"/>
  <c r="E25" i="28" s="1"/>
  <c r="J58" i="28"/>
  <c r="E55" i="28"/>
  <c r="J63" i="28"/>
  <c r="I70" i="27"/>
  <c r="G70" i="27"/>
  <c r="D70" i="27"/>
  <c r="E70" i="27" s="1"/>
  <c r="G68" i="27"/>
  <c r="F68" i="27" s="1"/>
  <c r="D68" i="27"/>
  <c r="E68" i="27" s="1"/>
  <c r="I66" i="27"/>
  <c r="G66" i="27"/>
  <c r="D66" i="27"/>
  <c r="E66" i="27" s="1"/>
  <c r="H65" i="27"/>
  <c r="G65" i="27"/>
  <c r="E65" i="27"/>
  <c r="H64" i="27"/>
  <c r="G64" i="27"/>
  <c r="D64" i="27"/>
  <c r="E64" i="27" s="1"/>
  <c r="H63" i="27"/>
  <c r="G63" i="27"/>
  <c r="E63" i="27"/>
  <c r="H62" i="27"/>
  <c r="G62" i="27"/>
  <c r="D62" i="27"/>
  <c r="E62" i="27" s="1"/>
  <c r="I60" i="27"/>
  <c r="G60" i="27"/>
  <c r="D60" i="27"/>
  <c r="E60" i="27" s="1"/>
  <c r="H58" i="27"/>
  <c r="G58" i="27"/>
  <c r="D58" i="27"/>
  <c r="E58" i="27" s="1"/>
  <c r="I56" i="27"/>
  <c r="G56" i="27"/>
  <c r="D56" i="27"/>
  <c r="E56" i="27" s="1"/>
  <c r="AP55" i="27"/>
  <c r="AM55" i="27"/>
  <c r="AL55" i="27"/>
  <c r="AI55" i="27"/>
  <c r="AH55" i="27"/>
  <c r="AE55" i="27"/>
  <c r="AD55" i="27"/>
  <c r="AA55" i="27"/>
  <c r="Z55" i="27"/>
  <c r="W55" i="27"/>
  <c r="V55" i="27"/>
  <c r="S55" i="27"/>
  <c r="R55" i="27"/>
  <c r="O55" i="27"/>
  <c r="N55" i="27"/>
  <c r="K55" i="27"/>
  <c r="H54" i="27"/>
  <c r="G54" i="27"/>
  <c r="F54" i="27"/>
  <c r="D54" i="27"/>
  <c r="E54" i="27" s="1"/>
  <c r="I53" i="27"/>
  <c r="H53" i="27"/>
  <c r="G53" i="27"/>
  <c r="D53" i="27"/>
  <c r="E53" i="27" s="1"/>
  <c r="H52" i="27"/>
  <c r="G52" i="27"/>
  <c r="F52" i="27" s="1"/>
  <c r="D52" i="27"/>
  <c r="E52" i="27" s="1"/>
  <c r="I51" i="27"/>
  <c r="H51" i="27"/>
  <c r="G51" i="27"/>
  <c r="F51" i="27" s="1"/>
  <c r="D51" i="27"/>
  <c r="E51" i="27" s="1"/>
  <c r="D50" i="27"/>
  <c r="E50" i="27" s="1"/>
  <c r="I49" i="27"/>
  <c r="H49" i="27"/>
  <c r="G49" i="27"/>
  <c r="D49" i="27"/>
  <c r="E49" i="27" s="1"/>
  <c r="D48" i="27"/>
  <c r="E48" i="27" s="1"/>
  <c r="I47" i="27"/>
  <c r="H47" i="27"/>
  <c r="G47" i="27"/>
  <c r="D47" i="27"/>
  <c r="E47" i="27" s="1"/>
  <c r="H46" i="27"/>
  <c r="G46" i="27"/>
  <c r="D46" i="27"/>
  <c r="E46" i="27" s="1"/>
  <c r="I45" i="27"/>
  <c r="H45" i="27"/>
  <c r="G45" i="27"/>
  <c r="D45" i="27"/>
  <c r="E45" i="27" s="1"/>
  <c r="I44" i="27"/>
  <c r="G44" i="27"/>
  <c r="D44" i="27"/>
  <c r="E44" i="27" s="1"/>
  <c r="D43" i="27"/>
  <c r="E43" i="27" s="1"/>
  <c r="H42" i="27"/>
  <c r="G42" i="27"/>
  <c r="D42" i="27"/>
  <c r="E42" i="27" s="1"/>
  <c r="H41" i="27"/>
  <c r="G41" i="27"/>
  <c r="D41" i="27"/>
  <c r="E41" i="27" s="1"/>
  <c r="I40" i="27"/>
  <c r="G40" i="27"/>
  <c r="D40" i="27"/>
  <c r="E40" i="27" s="1"/>
  <c r="I39" i="27"/>
  <c r="H39" i="27"/>
  <c r="G39" i="27"/>
  <c r="D39" i="27"/>
  <c r="E39" i="27" s="1"/>
  <c r="AP38" i="27"/>
  <c r="AM38" i="27"/>
  <c r="AL38" i="27"/>
  <c r="AL37" i="27" s="1"/>
  <c r="AI38" i="27"/>
  <c r="AI37" i="27" s="1"/>
  <c r="AH38" i="27"/>
  <c r="AE38" i="27"/>
  <c r="AE37" i="27" s="1"/>
  <c r="AD38" i="27"/>
  <c r="AA38" i="27"/>
  <c r="Z38" i="27"/>
  <c r="W38" i="27"/>
  <c r="W37" i="27" s="1"/>
  <c r="V38" i="27"/>
  <c r="S38" i="27"/>
  <c r="R38" i="27"/>
  <c r="O38" i="27"/>
  <c r="N38" i="27"/>
  <c r="N37" i="27" s="1"/>
  <c r="K38" i="27"/>
  <c r="K37" i="27" s="1"/>
  <c r="AM37" i="27"/>
  <c r="O37" i="27"/>
  <c r="I33" i="27"/>
  <c r="G33" i="27"/>
  <c r="D33" i="27"/>
  <c r="E33" i="27" s="1"/>
  <c r="AP32" i="27"/>
  <c r="AM32" i="27"/>
  <c r="AL32" i="27"/>
  <c r="AI32" i="27"/>
  <c r="AH32" i="27"/>
  <c r="AE32" i="27"/>
  <c r="AD32" i="27"/>
  <c r="AA32" i="27"/>
  <c r="Z32" i="27"/>
  <c r="W32" i="27"/>
  <c r="W25" i="27" s="1"/>
  <c r="V32" i="27"/>
  <c r="S32" i="27"/>
  <c r="R32" i="27"/>
  <c r="O32" i="27"/>
  <c r="N32" i="27"/>
  <c r="K32" i="27"/>
  <c r="E31" i="27"/>
  <c r="J31" i="27" s="1"/>
  <c r="G30" i="27"/>
  <c r="D30" i="27"/>
  <c r="I29" i="27"/>
  <c r="H29" i="27"/>
  <c r="G29" i="27"/>
  <c r="F29" i="27" s="1"/>
  <c r="D29" i="27"/>
  <c r="E29" i="27" s="1"/>
  <c r="I28" i="27"/>
  <c r="G28" i="27"/>
  <c r="F28" i="27"/>
  <c r="D28" i="27"/>
  <c r="E28" i="27" s="1"/>
  <c r="AP26" i="27"/>
  <c r="AM26" i="27"/>
  <c r="AM25" i="27" s="1"/>
  <c r="AL26" i="27"/>
  <c r="AL25" i="27" s="1"/>
  <c r="AI26" i="27"/>
  <c r="AI25" i="27" s="1"/>
  <c r="AH26" i="27"/>
  <c r="AH25" i="27" s="1"/>
  <c r="AE26" i="27"/>
  <c r="AE25" i="27" s="1"/>
  <c r="AD26" i="27"/>
  <c r="AA26" i="27"/>
  <c r="Z26" i="27"/>
  <c r="Z25" i="27" s="1"/>
  <c r="W26" i="27"/>
  <c r="V26" i="27"/>
  <c r="S26" i="27"/>
  <c r="R26" i="27"/>
  <c r="R25" i="27" s="1"/>
  <c r="O26" i="27"/>
  <c r="O25" i="27" s="1"/>
  <c r="N26" i="27"/>
  <c r="N25" i="27" s="1"/>
  <c r="K26" i="27"/>
  <c r="AP25" i="27"/>
  <c r="E18" i="27"/>
  <c r="E17" i="27"/>
  <c r="AP16" i="27"/>
  <c r="AM16" i="27"/>
  <c r="AL16" i="27"/>
  <c r="AI16" i="27"/>
  <c r="AH16" i="27"/>
  <c r="AE16" i="27"/>
  <c r="AA16" i="27"/>
  <c r="Z16" i="27"/>
  <c r="W16" i="27"/>
  <c r="S16" i="27"/>
  <c r="R16" i="27"/>
  <c r="O16" i="27"/>
  <c r="N16" i="27"/>
  <c r="K16" i="27"/>
  <c r="E16" i="27"/>
  <c r="I15" i="27"/>
  <c r="G15" i="27"/>
  <c r="F15" i="27" s="1"/>
  <c r="D15" i="27"/>
  <c r="E15" i="27" s="1"/>
  <c r="I14" i="27"/>
  <c r="G14" i="27"/>
  <c r="D14" i="27"/>
  <c r="D13" i="27" s="1"/>
  <c r="D12" i="27" s="1"/>
  <c r="AP13" i="27"/>
  <c r="AM13" i="27"/>
  <c r="AL13" i="27"/>
  <c r="AL12" i="27" s="1"/>
  <c r="AI13" i="27"/>
  <c r="AH13" i="27"/>
  <c r="AE13" i="27"/>
  <c r="AD13" i="27"/>
  <c r="AA13" i="27"/>
  <c r="Z13" i="27"/>
  <c r="W13" i="27"/>
  <c r="V13" i="27"/>
  <c r="S13" i="27"/>
  <c r="R13" i="27"/>
  <c r="O13" i="27"/>
  <c r="N13" i="27"/>
  <c r="K13" i="27"/>
  <c r="N12" i="27"/>
  <c r="I70" i="26"/>
  <c r="G70" i="26"/>
  <c r="F70" i="26" s="1"/>
  <c r="D70" i="26"/>
  <c r="E70" i="26" s="1"/>
  <c r="I68" i="26"/>
  <c r="G68" i="26"/>
  <c r="D68" i="26"/>
  <c r="E68" i="26" s="1"/>
  <c r="I66" i="26"/>
  <c r="G66" i="26"/>
  <c r="D66" i="26"/>
  <c r="E66" i="26" s="1"/>
  <c r="H65" i="26"/>
  <c r="G65" i="26"/>
  <c r="E65" i="26"/>
  <c r="H64" i="26"/>
  <c r="G64" i="26"/>
  <c r="F64" i="26" s="1"/>
  <c r="D64" i="26"/>
  <c r="E64" i="26" s="1"/>
  <c r="H63" i="26"/>
  <c r="G63" i="26"/>
  <c r="E63" i="26"/>
  <c r="H62" i="26"/>
  <c r="G62" i="26"/>
  <c r="D62" i="26"/>
  <c r="E62" i="26" s="1"/>
  <c r="I60" i="26"/>
  <c r="G60" i="26"/>
  <c r="D60" i="26"/>
  <c r="E60" i="26" s="1"/>
  <c r="H58" i="26"/>
  <c r="G58" i="26"/>
  <c r="F58" i="26" s="1"/>
  <c r="D58" i="26"/>
  <c r="E58" i="26" s="1"/>
  <c r="I56" i="26"/>
  <c r="G56" i="26"/>
  <c r="D56" i="26"/>
  <c r="E56" i="26" s="1"/>
  <c r="AP55" i="26"/>
  <c r="AM55" i="26"/>
  <c r="AL55" i="26"/>
  <c r="AI55" i="26"/>
  <c r="AH55" i="26"/>
  <c r="AE55" i="26"/>
  <c r="AD55" i="26"/>
  <c r="AA55" i="26"/>
  <c r="Z55" i="26"/>
  <c r="W55" i="26"/>
  <c r="V55" i="26"/>
  <c r="S55" i="26"/>
  <c r="R55" i="26"/>
  <c r="O55" i="26"/>
  <c r="N55" i="26"/>
  <c r="K55" i="26"/>
  <c r="H54" i="26"/>
  <c r="G54" i="26"/>
  <c r="D54" i="26"/>
  <c r="E54" i="26" s="1"/>
  <c r="I53" i="26"/>
  <c r="H53" i="26"/>
  <c r="G53" i="26"/>
  <c r="D53" i="26"/>
  <c r="E53" i="26" s="1"/>
  <c r="H52" i="26"/>
  <c r="G52" i="26"/>
  <c r="D52" i="26"/>
  <c r="E52" i="26" s="1"/>
  <c r="I51" i="26"/>
  <c r="H51" i="26"/>
  <c r="G51" i="26"/>
  <c r="D51" i="26"/>
  <c r="E51" i="26" s="1"/>
  <c r="H50" i="26"/>
  <c r="G50" i="26"/>
  <c r="D50" i="26"/>
  <c r="E50" i="26" s="1"/>
  <c r="I49" i="26"/>
  <c r="H49" i="26"/>
  <c r="G49" i="26"/>
  <c r="D49" i="26"/>
  <c r="E49" i="26" s="1"/>
  <c r="I48" i="26"/>
  <c r="H48" i="26"/>
  <c r="G48" i="26"/>
  <c r="D48" i="26"/>
  <c r="E48" i="26" s="1"/>
  <c r="I47" i="26"/>
  <c r="H47" i="26"/>
  <c r="G47" i="26"/>
  <c r="D47" i="26"/>
  <c r="E47" i="26" s="1"/>
  <c r="I46" i="26"/>
  <c r="H46" i="26"/>
  <c r="G46" i="26"/>
  <c r="D46" i="26"/>
  <c r="E46" i="26" s="1"/>
  <c r="I45" i="26"/>
  <c r="H45" i="26"/>
  <c r="G45" i="26"/>
  <c r="D45" i="26"/>
  <c r="E45" i="26" s="1"/>
  <c r="I44" i="26"/>
  <c r="G44" i="26"/>
  <c r="D44" i="26"/>
  <c r="E44" i="26" s="1"/>
  <c r="H43" i="26"/>
  <c r="G43" i="26"/>
  <c r="D43" i="26"/>
  <c r="E43" i="26" s="1"/>
  <c r="H42" i="26"/>
  <c r="G42" i="26"/>
  <c r="D42" i="26"/>
  <c r="E42" i="26" s="1"/>
  <c r="H41" i="26"/>
  <c r="G41" i="26"/>
  <c r="D41" i="26"/>
  <c r="E41" i="26" s="1"/>
  <c r="I40" i="26"/>
  <c r="G40" i="26"/>
  <c r="D40" i="26"/>
  <c r="E40" i="26" s="1"/>
  <c r="I39" i="26"/>
  <c r="H39" i="26"/>
  <c r="G39" i="26"/>
  <c r="D39" i="26"/>
  <c r="E39" i="26" s="1"/>
  <c r="AP38" i="26"/>
  <c r="AP37" i="26" s="1"/>
  <c r="AM38" i="26"/>
  <c r="AL38" i="26"/>
  <c r="AL37" i="26" s="1"/>
  <c r="AI38" i="26"/>
  <c r="AH38" i="26"/>
  <c r="AH37" i="26" s="1"/>
  <c r="AE38" i="26"/>
  <c r="AD38" i="26"/>
  <c r="AD37" i="26" s="1"/>
  <c r="AA38" i="26"/>
  <c r="Z38" i="26"/>
  <c r="Z37" i="26" s="1"/>
  <c r="W38" i="26"/>
  <c r="V38" i="26"/>
  <c r="V37" i="26" s="1"/>
  <c r="S38" i="26"/>
  <c r="R38" i="26"/>
  <c r="R37" i="26" s="1"/>
  <c r="O38" i="26"/>
  <c r="N38" i="26"/>
  <c r="N37" i="26" s="1"/>
  <c r="K38" i="26"/>
  <c r="AI37" i="26"/>
  <c r="S37" i="26"/>
  <c r="I33" i="26"/>
  <c r="G33" i="26"/>
  <c r="F33" i="26" s="1"/>
  <c r="D33" i="26"/>
  <c r="E33" i="26" s="1"/>
  <c r="AP32" i="26"/>
  <c r="AP25" i="26" s="1"/>
  <c r="AM32" i="26"/>
  <c r="AL32" i="26"/>
  <c r="AI32" i="26"/>
  <c r="AH32" i="26"/>
  <c r="AE32" i="26"/>
  <c r="AD32" i="26"/>
  <c r="AA32" i="26"/>
  <c r="Z32" i="26"/>
  <c r="W32" i="26"/>
  <c r="V32" i="26"/>
  <c r="S32" i="26"/>
  <c r="R32" i="26"/>
  <c r="O32" i="26"/>
  <c r="N32" i="26"/>
  <c r="K32" i="26"/>
  <c r="E31" i="26"/>
  <c r="J31" i="26" s="1"/>
  <c r="H30" i="26"/>
  <c r="G30" i="26"/>
  <c r="F30" i="26" s="1"/>
  <c r="D30" i="26"/>
  <c r="E30" i="26" s="1"/>
  <c r="I29" i="26"/>
  <c r="H29" i="26"/>
  <c r="G29" i="26"/>
  <c r="D29" i="26"/>
  <c r="E29" i="26" s="1"/>
  <c r="I28" i="26"/>
  <c r="G28" i="26"/>
  <c r="D28" i="26"/>
  <c r="E28" i="26" s="1"/>
  <c r="AP26" i="26"/>
  <c r="AM26" i="26"/>
  <c r="AL26" i="26"/>
  <c r="AI26" i="26"/>
  <c r="AH26" i="26"/>
  <c r="AH25" i="26" s="1"/>
  <c r="AE26" i="26"/>
  <c r="AE25" i="26" s="1"/>
  <c r="AD26" i="26"/>
  <c r="AA26" i="26"/>
  <c r="Z26" i="26"/>
  <c r="Z25" i="26" s="1"/>
  <c r="W26" i="26"/>
  <c r="V26" i="26"/>
  <c r="S26" i="26"/>
  <c r="R26" i="26"/>
  <c r="O26" i="26"/>
  <c r="O25" i="26" s="1"/>
  <c r="N26" i="26"/>
  <c r="K26" i="26"/>
  <c r="AM25" i="26"/>
  <c r="W25" i="26"/>
  <c r="R25" i="26"/>
  <c r="I18" i="26"/>
  <c r="G18" i="26"/>
  <c r="D18" i="26"/>
  <c r="E18" i="26" s="1"/>
  <c r="I17" i="26"/>
  <c r="G17" i="26"/>
  <c r="D17" i="26"/>
  <c r="E17" i="26" s="1"/>
  <c r="AP16" i="26"/>
  <c r="AM16" i="26"/>
  <c r="AL16" i="26"/>
  <c r="AI16" i="26"/>
  <c r="AH16" i="26"/>
  <c r="AE16" i="26"/>
  <c r="AD16" i="26"/>
  <c r="AA16" i="26"/>
  <c r="Z16" i="26"/>
  <c r="W16" i="26"/>
  <c r="V16" i="26"/>
  <c r="S16" i="26"/>
  <c r="R16" i="26"/>
  <c r="O16" i="26"/>
  <c r="N16" i="26"/>
  <c r="K16" i="26"/>
  <c r="E16" i="26"/>
  <c r="I15" i="26"/>
  <c r="G15" i="26"/>
  <c r="D15" i="26"/>
  <c r="E15" i="26" s="1"/>
  <c r="I14" i="26"/>
  <c r="G14" i="26"/>
  <c r="D14" i="26"/>
  <c r="E14" i="26" s="1"/>
  <c r="AP13" i="26"/>
  <c r="AM13" i="26"/>
  <c r="AL13" i="26"/>
  <c r="AL12" i="26" s="1"/>
  <c r="AI13" i="26"/>
  <c r="AI12" i="26" s="1"/>
  <c r="AH13" i="26"/>
  <c r="AH12" i="26" s="1"/>
  <c r="AE13" i="26"/>
  <c r="AE12" i="26" s="1"/>
  <c r="AD13" i="26"/>
  <c r="AD12" i="26" s="1"/>
  <c r="AA13" i="26"/>
  <c r="AA12" i="26" s="1"/>
  <c r="Z13" i="26"/>
  <c r="W13" i="26"/>
  <c r="V13" i="26"/>
  <c r="V12" i="26" s="1"/>
  <c r="S13" i="26"/>
  <c r="S12" i="26" s="1"/>
  <c r="R13" i="26"/>
  <c r="R12" i="26" s="1"/>
  <c r="O13" i="26"/>
  <c r="O12" i="26" s="1"/>
  <c r="N13" i="26"/>
  <c r="N12" i="26" s="1"/>
  <c r="K13" i="26"/>
  <c r="K12" i="26" s="1"/>
  <c r="AP12" i="26"/>
  <c r="AM12" i="26"/>
  <c r="Z12" i="26"/>
  <c r="W12" i="26"/>
  <c r="V12" i="27" l="1"/>
  <c r="AD12" i="27"/>
  <c r="AA12" i="27"/>
  <c r="S12" i="27"/>
  <c r="F29" i="26"/>
  <c r="W12" i="27"/>
  <c r="AA37" i="27"/>
  <c r="F47" i="27"/>
  <c r="AD37" i="27"/>
  <c r="E38" i="29"/>
  <c r="E37" i="29" s="1"/>
  <c r="V25" i="27"/>
  <c r="D55" i="27"/>
  <c r="J47" i="27"/>
  <c r="F64" i="27"/>
  <c r="F62" i="26"/>
  <c r="J62" i="26" s="1"/>
  <c r="F66" i="26"/>
  <c r="J66" i="26" s="1"/>
  <c r="K12" i="27"/>
  <c r="AI12" i="27"/>
  <c r="E13" i="26"/>
  <c r="E12" i="26" s="1"/>
  <c r="O12" i="27"/>
  <c r="AM12" i="27"/>
  <c r="S37" i="27"/>
  <c r="F46" i="27"/>
  <c r="AE12" i="27"/>
  <c r="AD25" i="27"/>
  <c r="V37" i="27"/>
  <c r="F39" i="27"/>
  <c r="F33" i="27"/>
  <c r="J33" i="27" s="1"/>
  <c r="E37" i="28"/>
  <c r="K37" i="26"/>
  <c r="AA37" i="26"/>
  <c r="R12" i="27"/>
  <c r="Z12" i="27"/>
  <c r="AH12" i="27"/>
  <c r="AP12" i="27"/>
  <c r="F18" i="27"/>
  <c r="J18" i="27" s="1"/>
  <c r="F50" i="27"/>
  <c r="F66" i="27"/>
  <c r="F14" i="26"/>
  <c r="F17" i="26"/>
  <c r="J17" i="26" s="1"/>
  <c r="F28" i="26"/>
  <c r="F42" i="26"/>
  <c r="F50" i="26"/>
  <c r="F54" i="26"/>
  <c r="J15" i="27"/>
  <c r="D26" i="27"/>
  <c r="D25" i="27" s="1"/>
  <c r="K25" i="27"/>
  <c r="S25" i="27"/>
  <c r="AA25" i="27"/>
  <c r="J54" i="27"/>
  <c r="R37" i="27"/>
  <c r="Z37" i="27"/>
  <c r="AH37" i="27"/>
  <c r="AP37" i="27"/>
  <c r="F39" i="26"/>
  <c r="J42" i="26"/>
  <c r="F43" i="26"/>
  <c r="J43" i="26" s="1"/>
  <c r="F56" i="26"/>
  <c r="J56" i="26" s="1"/>
  <c r="F63" i="27"/>
  <c r="J63" i="27" s="1"/>
  <c r="D38" i="26"/>
  <c r="O37" i="26"/>
  <c r="W37" i="26"/>
  <c r="AE37" i="26"/>
  <c r="AM37" i="26"/>
  <c r="F65" i="27"/>
  <c r="J65" i="27" s="1"/>
  <c r="D13" i="26"/>
  <c r="D12" i="26" s="1"/>
  <c r="N25" i="26"/>
  <c r="V25" i="26"/>
  <c r="AD25" i="26"/>
  <c r="AL25" i="26"/>
  <c r="K25" i="26"/>
  <c r="S25" i="26"/>
  <c r="AA25" i="26"/>
  <c r="AI25" i="26"/>
  <c r="F41" i="26"/>
  <c r="J41" i="26" s="1"/>
  <c r="F51" i="26"/>
  <c r="J51" i="26" s="1"/>
  <c r="D55" i="26"/>
  <c r="F60" i="26"/>
  <c r="F65" i="26"/>
  <c r="F14" i="27"/>
  <c r="F17" i="27"/>
  <c r="J17" i="27" s="1"/>
  <c r="F48" i="27"/>
  <c r="J48" i="27" s="1"/>
  <c r="F70" i="27"/>
  <c r="F53" i="27"/>
  <c r="J53" i="27" s="1"/>
  <c r="J50" i="26"/>
  <c r="E14" i="27"/>
  <c r="E30" i="27"/>
  <c r="D26" i="26"/>
  <c r="D25" i="26" s="1"/>
  <c r="F45" i="26"/>
  <c r="J45" i="26" s="1"/>
  <c r="F46" i="26"/>
  <c r="J46" i="26" s="1"/>
  <c r="F48" i="26"/>
  <c r="J48" i="26" s="1"/>
  <c r="F49" i="26"/>
  <c r="J49" i="26" s="1"/>
  <c r="F53" i="26"/>
  <c r="J53" i="26" s="1"/>
  <c r="F30" i="27"/>
  <c r="J30" i="27" s="1"/>
  <c r="J46" i="27"/>
  <c r="J50" i="27"/>
  <c r="J51" i="27"/>
  <c r="F18" i="26"/>
  <c r="F40" i="26"/>
  <c r="J40" i="26" s="1"/>
  <c r="F44" i="26"/>
  <c r="J44" i="26" s="1"/>
  <c r="F52" i="26"/>
  <c r="F63" i="26"/>
  <c r="J63" i="26" s="1"/>
  <c r="J29" i="27"/>
  <c r="D38" i="27"/>
  <c r="D37" i="27" s="1"/>
  <c r="F40" i="27"/>
  <c r="F41" i="27"/>
  <c r="J41" i="27" s="1"/>
  <c r="F42" i="27"/>
  <c r="J42" i="27" s="1"/>
  <c r="F43" i="27"/>
  <c r="J43" i="27" s="1"/>
  <c r="F44" i="27"/>
  <c r="J44" i="27" s="1"/>
  <c r="F45" i="27"/>
  <c r="J45" i="27" s="1"/>
  <c r="F49" i="27"/>
  <c r="J49" i="27" s="1"/>
  <c r="F56" i="27"/>
  <c r="J56" i="27" s="1"/>
  <c r="F58" i="27"/>
  <c r="J58" i="27" s="1"/>
  <c r="F60" i="27"/>
  <c r="J60" i="27" s="1"/>
  <c r="F62" i="27"/>
  <c r="J62" i="27" s="1"/>
  <c r="J18" i="26"/>
  <c r="J29" i="26"/>
  <c r="F47" i="26"/>
  <c r="J47" i="26" s="1"/>
  <c r="J60" i="26"/>
  <c r="F68" i="26"/>
  <c r="J68" i="26" s="1"/>
  <c r="F15" i="26"/>
  <c r="J15" i="26" s="1"/>
  <c r="J54" i="26"/>
  <c r="J65" i="26"/>
  <c r="E32" i="27"/>
  <c r="E38" i="27"/>
  <c r="J39" i="27"/>
  <c r="J40" i="27"/>
  <c r="J52" i="27"/>
  <c r="J28" i="27"/>
  <c r="E26" i="27"/>
  <c r="E25" i="27" s="1"/>
  <c r="E55" i="27"/>
  <c r="J64" i="27"/>
  <c r="J66" i="27"/>
  <c r="J68" i="27"/>
  <c r="J70" i="27"/>
  <c r="J14" i="26"/>
  <c r="J28" i="26"/>
  <c r="E26" i="26"/>
  <c r="E25" i="26" s="1"/>
  <c r="J30" i="26"/>
  <c r="J58" i="26"/>
  <c r="E55" i="26"/>
  <c r="J64" i="26"/>
  <c r="J33" i="26"/>
  <c r="E32" i="26"/>
  <c r="E38" i="26"/>
  <c r="J39" i="26"/>
  <c r="J52" i="26"/>
  <c r="J70" i="26"/>
  <c r="D37" i="26" l="1"/>
  <c r="J14" i="27"/>
  <c r="E13" i="27"/>
  <c r="E12" i="27" s="1"/>
  <c r="E37" i="27"/>
  <c r="E37" i="26"/>
  <c r="V38" i="20" l="1"/>
  <c r="AH55" i="20"/>
  <c r="F39" i="7" l="1"/>
  <c r="E39" i="7"/>
  <c r="F30" i="7"/>
  <c r="E30" i="7"/>
  <c r="F29" i="7"/>
  <c r="E29" i="7"/>
  <c r="BH32" i="21"/>
  <c r="BG32" i="21"/>
  <c r="BF32" i="21"/>
  <c r="BE32" i="21"/>
  <c r="BD32" i="21"/>
  <c r="BC32" i="21"/>
  <c r="BB31" i="21"/>
  <c r="BB30" i="21"/>
  <c r="BB29" i="21"/>
  <c r="BB28" i="21"/>
  <c r="J30" i="7" l="1"/>
  <c r="BB32" i="21"/>
  <c r="J29" i="7"/>
  <c r="J39" i="7"/>
  <c r="F12" i="7"/>
  <c r="E12" i="7"/>
  <c r="J12" i="7" l="1"/>
  <c r="F10" i="7"/>
  <c r="E10" i="7"/>
  <c r="J10" i="7" l="1"/>
  <c r="H65" i="20"/>
  <c r="G65" i="20"/>
  <c r="E65" i="20"/>
  <c r="H64" i="20"/>
  <c r="G64" i="20"/>
  <c r="D64" i="20"/>
  <c r="E64" i="20" s="1"/>
  <c r="I53" i="20"/>
  <c r="H53" i="20"/>
  <c r="G53" i="20"/>
  <c r="D53" i="20"/>
  <c r="E53" i="20" s="1"/>
  <c r="F64" i="20" l="1"/>
  <c r="F65" i="20"/>
  <c r="J65" i="20" s="1"/>
  <c r="F53" i="20"/>
  <c r="J53" i="20" s="1"/>
  <c r="J64" i="20"/>
  <c r="I48" i="20"/>
  <c r="H48" i="20"/>
  <c r="G48" i="20"/>
  <c r="D48" i="20"/>
  <c r="E48" i="20" s="1"/>
  <c r="H62" i="20"/>
  <c r="G62" i="20"/>
  <c r="D62" i="20"/>
  <c r="E62" i="20" s="1"/>
  <c r="H63" i="20"/>
  <c r="G63" i="20"/>
  <c r="E63" i="20"/>
  <c r="H28" i="7"/>
  <c r="G28" i="7"/>
  <c r="D28" i="7"/>
  <c r="E28" i="7" s="1"/>
  <c r="D50" i="20"/>
  <c r="E50" i="20" s="1"/>
  <c r="H50" i="20"/>
  <c r="G50" i="20"/>
  <c r="F28" i="7" l="1"/>
  <c r="J28" i="7" s="1"/>
  <c r="F62" i="20"/>
  <c r="J62" i="20" s="1"/>
  <c r="F63" i="20"/>
  <c r="J63" i="20" s="1"/>
  <c r="F48" i="20"/>
  <c r="J48" i="20" s="1"/>
  <c r="F50" i="20"/>
  <c r="J50" i="20" s="1"/>
  <c r="D43" i="20"/>
  <c r="I66" i="20" l="1"/>
  <c r="G66" i="20"/>
  <c r="D66" i="20"/>
  <c r="E66" i="20" s="1"/>
  <c r="D44" i="20"/>
  <c r="F66" i="20" l="1"/>
  <c r="J66" i="20" s="1"/>
  <c r="D41" i="20"/>
  <c r="D35" i="7" l="1"/>
  <c r="D34" i="7"/>
  <c r="D26" i="7"/>
  <c r="D27" i="7"/>
  <c r="H27" i="7"/>
  <c r="I27" i="7"/>
  <c r="G27" i="7"/>
  <c r="H26" i="7"/>
  <c r="I26" i="7"/>
  <c r="G26" i="7"/>
  <c r="D19" i="7"/>
  <c r="D20" i="7"/>
  <c r="I19" i="7"/>
  <c r="H20" i="7"/>
  <c r="H19" i="7"/>
  <c r="G19" i="7"/>
  <c r="G20" i="7"/>
  <c r="I18" i="7"/>
  <c r="G18" i="7"/>
  <c r="D18" i="7"/>
  <c r="D11" i="7"/>
  <c r="I70" i="20"/>
  <c r="G70" i="20"/>
  <c r="D70" i="20"/>
  <c r="I68" i="20"/>
  <c r="G68" i="20"/>
  <c r="D68" i="20"/>
  <c r="I60" i="20"/>
  <c r="G60" i="20"/>
  <c r="D60" i="20"/>
  <c r="D58" i="20"/>
  <c r="G58" i="20"/>
  <c r="H58" i="20"/>
  <c r="I56" i="20"/>
  <c r="G56" i="20"/>
  <c r="D56" i="20"/>
  <c r="D52" i="20"/>
  <c r="D54" i="20"/>
  <c r="H52" i="20"/>
  <c r="H54" i="20"/>
  <c r="G54" i="20"/>
  <c r="G52" i="20"/>
  <c r="I51" i="20"/>
  <c r="H51" i="20"/>
  <c r="G51" i="20"/>
  <c r="D51" i="20"/>
  <c r="D49" i="20"/>
  <c r="H49" i="20"/>
  <c r="I49" i="20"/>
  <c r="G49" i="20"/>
  <c r="D47" i="20"/>
  <c r="H47" i="20"/>
  <c r="I47" i="20"/>
  <c r="H46" i="20"/>
  <c r="I46" i="20"/>
  <c r="G46" i="20"/>
  <c r="G47" i="20"/>
  <c r="D46" i="20"/>
  <c r="D42" i="20"/>
  <c r="D45" i="20"/>
  <c r="H45" i="20"/>
  <c r="I45" i="20"/>
  <c r="G45" i="20"/>
  <c r="I44" i="20"/>
  <c r="G44" i="20"/>
  <c r="H43" i="20"/>
  <c r="G43" i="20"/>
  <c r="H42" i="20"/>
  <c r="H41" i="20"/>
  <c r="G42" i="20"/>
  <c r="G41" i="20"/>
  <c r="I40" i="20"/>
  <c r="G40" i="20"/>
  <c r="D40" i="20"/>
  <c r="D39" i="20"/>
  <c r="H39" i="20"/>
  <c r="I39" i="20"/>
  <c r="G39" i="20"/>
  <c r="I18" i="20"/>
  <c r="G18" i="20"/>
  <c r="D18" i="20"/>
  <c r="I17" i="20"/>
  <c r="G17" i="20"/>
  <c r="D17" i="20"/>
  <c r="I15" i="20"/>
  <c r="G15" i="20"/>
  <c r="I14" i="20"/>
  <c r="G14" i="20"/>
  <c r="D15" i="20"/>
  <c r="D14" i="20"/>
  <c r="H30" i="20"/>
  <c r="G30" i="20"/>
  <c r="D30" i="20"/>
  <c r="D29" i="20"/>
  <c r="I29" i="20"/>
  <c r="H29" i="20"/>
  <c r="G29" i="20"/>
  <c r="D28" i="20"/>
  <c r="I28" i="20"/>
  <c r="G28" i="20"/>
  <c r="D33" i="20"/>
  <c r="I33" i="20"/>
  <c r="G33" i="20"/>
  <c r="D24" i="7" l="1"/>
  <c r="D38" i="20"/>
  <c r="D55" i="20"/>
  <c r="F45" i="20"/>
  <c r="E45" i="20"/>
  <c r="J45" i="20" l="1"/>
  <c r="Z55" i="20"/>
  <c r="AL55" i="20"/>
  <c r="AD55" i="20"/>
  <c r="F56" i="20" l="1"/>
  <c r="E56" i="20"/>
  <c r="J56" i="20" l="1"/>
  <c r="F15" i="20"/>
  <c r="E15" i="20"/>
  <c r="J15" i="20" l="1"/>
  <c r="R38" i="20" l="1"/>
  <c r="N16" i="20"/>
  <c r="K16" i="20"/>
  <c r="F70" i="20"/>
  <c r="E70" i="20"/>
  <c r="F26" i="7"/>
  <c r="F27" i="7"/>
  <c r="E26" i="7"/>
  <c r="E27" i="7"/>
  <c r="J27" i="7" l="1"/>
  <c r="J26" i="7"/>
  <c r="J70" i="20"/>
  <c r="D17" i="7"/>
  <c r="AP8" i="7"/>
  <c r="AM8" i="7"/>
  <c r="AL8" i="7"/>
  <c r="AI8" i="7"/>
  <c r="AH8" i="7"/>
  <c r="AE8" i="7"/>
  <c r="AD8" i="7"/>
  <c r="AA8" i="7"/>
  <c r="Z8" i="7"/>
  <c r="W8" i="7"/>
  <c r="V8" i="7"/>
  <c r="S8" i="7"/>
  <c r="R8" i="7"/>
  <c r="O8" i="7"/>
  <c r="K32" i="20"/>
  <c r="N26" i="20"/>
  <c r="K26" i="20"/>
  <c r="V26" i="20"/>
  <c r="AP26" i="20"/>
  <c r="AM26" i="20"/>
  <c r="AL26" i="20"/>
  <c r="AI26" i="20"/>
  <c r="AH26" i="20"/>
  <c r="AE26" i="20"/>
  <c r="AD26" i="20"/>
  <c r="AA26" i="20"/>
  <c r="Z26" i="20"/>
  <c r="W26" i="20"/>
  <c r="S26" i="20"/>
  <c r="R26" i="20"/>
  <c r="O26" i="20"/>
  <c r="E16" i="20"/>
  <c r="D26" i="20"/>
  <c r="D25" i="20" s="1"/>
  <c r="D21" i="7" s="1"/>
  <c r="E31" i="20"/>
  <c r="F30" i="20"/>
  <c r="E30" i="20"/>
  <c r="F29" i="20"/>
  <c r="E29" i="20"/>
  <c r="F28" i="20"/>
  <c r="E28" i="20"/>
  <c r="O17" i="7"/>
  <c r="K17" i="7"/>
  <c r="S16" i="20"/>
  <c r="V16" i="20"/>
  <c r="F18" i="20"/>
  <c r="E18" i="20"/>
  <c r="AM13" i="20"/>
  <c r="AI13" i="20"/>
  <c r="AE13" i="20"/>
  <c r="AA13" i="20"/>
  <c r="W13" i="20"/>
  <c r="S13" i="20"/>
  <c r="O13" i="20"/>
  <c r="K13" i="20"/>
  <c r="AP13" i="20"/>
  <c r="AL13" i="20"/>
  <c r="AH13" i="20"/>
  <c r="AD13" i="20"/>
  <c r="Z13" i="20"/>
  <c r="V13" i="20"/>
  <c r="R13" i="20"/>
  <c r="N13" i="20"/>
  <c r="D13" i="20"/>
  <c r="F14" i="20"/>
  <c r="E14" i="20"/>
  <c r="F13" i="7"/>
  <c r="F17" i="20"/>
  <c r="E26" i="20" l="1"/>
  <c r="E25" i="20" s="1"/>
  <c r="K25" i="20"/>
  <c r="K21" i="7" s="1"/>
  <c r="K22" i="7" s="1"/>
  <c r="E13" i="20"/>
  <c r="J31" i="20"/>
  <c r="J18" i="20"/>
  <c r="J29" i="20"/>
  <c r="J28" i="20"/>
  <c r="J30" i="20"/>
  <c r="J14" i="20"/>
  <c r="AE38" i="20" l="1"/>
  <c r="AH38" i="20"/>
  <c r="E33" i="20"/>
  <c r="F33" i="20"/>
  <c r="J33" i="20" l="1"/>
  <c r="D22" i="7"/>
  <c r="R32" i="20"/>
  <c r="R25" i="20" s="1"/>
  <c r="R21" i="7" s="1"/>
  <c r="O32" i="20"/>
  <c r="O25" i="20" s="1"/>
  <c r="O21" i="7" s="1"/>
  <c r="O22" i="7" s="1"/>
  <c r="S32" i="20"/>
  <c r="S25" i="20" s="1"/>
  <c r="S21" i="7" s="1"/>
  <c r="J13" i="7"/>
  <c r="F40" i="20" l="1"/>
  <c r="E40" i="20"/>
  <c r="J40" i="20" l="1"/>
  <c r="F47" i="20" l="1"/>
  <c r="E47" i="20"/>
  <c r="F41" i="20"/>
  <c r="Z38" i="20"/>
  <c r="Z37" i="20" s="1"/>
  <c r="AP17" i="7"/>
  <c r="AL17" i="7"/>
  <c r="AH17" i="7"/>
  <c r="AD17" i="7"/>
  <c r="Z17" i="7"/>
  <c r="V17" i="7"/>
  <c r="R17" i="7"/>
  <c r="R22" i="7" s="1"/>
  <c r="AM17" i="7"/>
  <c r="AI17" i="7"/>
  <c r="AE17" i="7"/>
  <c r="AA17" i="7"/>
  <c r="W17" i="7"/>
  <c r="S17" i="7"/>
  <c r="S22" i="7" s="1"/>
  <c r="N17" i="7"/>
  <c r="E35" i="7"/>
  <c r="E34" i="7"/>
  <c r="H15" i="7"/>
  <c r="N8" i="7"/>
  <c r="K8" i="7"/>
  <c r="AP24" i="7"/>
  <c r="AM24" i="7"/>
  <c r="AL24" i="7"/>
  <c r="AI24" i="7"/>
  <c r="AH24" i="7"/>
  <c r="AE24" i="7"/>
  <c r="AD24" i="7"/>
  <c r="AA24" i="7"/>
  <c r="Z24" i="7"/>
  <c r="W24" i="7"/>
  <c r="V24" i="7"/>
  <c r="S24" i="7"/>
  <c r="R24" i="7"/>
  <c r="O24" i="7"/>
  <c r="N24" i="7"/>
  <c r="K24" i="7"/>
  <c r="AP32" i="20"/>
  <c r="AP25" i="20" s="1"/>
  <c r="AP21" i="7" s="1"/>
  <c r="AM32" i="20"/>
  <c r="AM25" i="20" s="1"/>
  <c r="AM21" i="7" s="1"/>
  <c r="AL32" i="20"/>
  <c r="AL25" i="20" s="1"/>
  <c r="AL21" i="7" s="1"/>
  <c r="AI32" i="20"/>
  <c r="AI25" i="20" s="1"/>
  <c r="AI21" i="7" s="1"/>
  <c r="AH32" i="20"/>
  <c r="AH25" i="20" s="1"/>
  <c r="AH21" i="7" s="1"/>
  <c r="AE32" i="20"/>
  <c r="AE25" i="20" s="1"/>
  <c r="AE21" i="7" s="1"/>
  <c r="AD32" i="20"/>
  <c r="AD25" i="20" s="1"/>
  <c r="AD21" i="7" s="1"/>
  <c r="AA32" i="20"/>
  <c r="AA25" i="20" s="1"/>
  <c r="AA21" i="7" s="1"/>
  <c r="Z32" i="20"/>
  <c r="Z25" i="20" s="1"/>
  <c r="Z21" i="7" s="1"/>
  <c r="W32" i="20"/>
  <c r="W25" i="20" s="1"/>
  <c r="W21" i="7" s="1"/>
  <c r="V32" i="20"/>
  <c r="V25" i="20" s="1"/>
  <c r="V21" i="7" s="1"/>
  <c r="N32" i="20"/>
  <c r="N25" i="20" s="1"/>
  <c r="N21" i="7" s="1"/>
  <c r="AM16" i="20"/>
  <c r="AP16" i="20"/>
  <c r="AL16" i="20"/>
  <c r="AI16" i="20"/>
  <c r="AH16" i="20"/>
  <c r="AE16" i="20"/>
  <c r="AA16" i="20"/>
  <c r="AA12" i="20" s="1"/>
  <c r="AA14" i="7" s="1"/>
  <c r="AA15" i="7" s="1"/>
  <c r="W16" i="20"/>
  <c r="AD16" i="20"/>
  <c r="Z16" i="20"/>
  <c r="Z31" i="7" l="1"/>
  <c r="Z32" i="7" s="1"/>
  <c r="AH22" i="7"/>
  <c r="AA22" i="7"/>
  <c r="N22" i="7"/>
  <c r="AE22" i="7"/>
  <c r="V22" i="7"/>
  <c r="AL22" i="7"/>
  <c r="AI22" i="7"/>
  <c r="Z22" i="7"/>
  <c r="AP22" i="7"/>
  <c r="W22" i="7"/>
  <c r="AM22" i="7"/>
  <c r="AD22" i="7"/>
  <c r="D8" i="7"/>
  <c r="AM12" i="20"/>
  <c r="AM14" i="7" s="1"/>
  <c r="AM15" i="7" s="1"/>
  <c r="AD12" i="20"/>
  <c r="AD14" i="7" s="1"/>
  <c r="AD15" i="7" s="1"/>
  <c r="J47" i="20"/>
  <c r="AI12" i="20"/>
  <c r="AI14" i="7" s="1"/>
  <c r="AI15" i="7" s="1"/>
  <c r="AL12" i="20"/>
  <c r="AL14" i="7" s="1"/>
  <c r="AL15" i="7" s="1"/>
  <c r="W12" i="20"/>
  <c r="W14" i="7" s="1"/>
  <c r="W15" i="7" s="1"/>
  <c r="AE12" i="20"/>
  <c r="AE14" i="7" s="1"/>
  <c r="AE15" i="7" s="1"/>
  <c r="G15" i="7"/>
  <c r="AH12" i="20"/>
  <c r="AH14" i="7" s="1"/>
  <c r="AH15" i="7" s="1"/>
  <c r="Z12" i="20"/>
  <c r="Z14" i="7" s="1"/>
  <c r="Z15" i="7" s="1"/>
  <c r="AP12" i="20"/>
  <c r="AP14" i="7" s="1"/>
  <c r="AP15" i="7" s="1"/>
  <c r="V12" i="20"/>
  <c r="V15" i="7" s="1"/>
  <c r="S12" i="20"/>
  <c r="S14" i="7" s="1"/>
  <c r="S15" i="7" s="1"/>
  <c r="R16" i="20"/>
  <c r="R12" i="20" s="1"/>
  <c r="R14" i="7" s="1"/>
  <c r="R15" i="7" s="1"/>
  <c r="O16" i="20"/>
  <c r="O12" i="20" s="1"/>
  <c r="O14" i="7" s="1"/>
  <c r="O15" i="7" s="1"/>
  <c r="AP38" i="20"/>
  <c r="AL38" i="20"/>
  <c r="AD38" i="20"/>
  <c r="AM38" i="20"/>
  <c r="AI38" i="20"/>
  <c r="AA38" i="20"/>
  <c r="W38" i="20"/>
  <c r="S38" i="20"/>
  <c r="O38" i="20"/>
  <c r="N38" i="20"/>
  <c r="K38" i="20"/>
  <c r="V55" i="20"/>
  <c r="AA55" i="20"/>
  <c r="W55" i="20"/>
  <c r="S55" i="20"/>
  <c r="R55" i="20"/>
  <c r="O55" i="20"/>
  <c r="N55" i="20"/>
  <c r="K55" i="20"/>
  <c r="AE55" i="20"/>
  <c r="AI55" i="20"/>
  <c r="AM55" i="20"/>
  <c r="AP55" i="20"/>
  <c r="S37" i="20" l="1"/>
  <c r="K12" i="20"/>
  <c r="K14" i="7" s="1"/>
  <c r="K15" i="7" s="1"/>
  <c r="N12" i="20"/>
  <c r="N14" i="7" s="1"/>
  <c r="N15" i="7" s="1"/>
  <c r="AD37" i="20"/>
  <c r="N37" i="20"/>
  <c r="N31" i="7" s="1"/>
  <c r="N32" i="7" s="1"/>
  <c r="S31" i="7"/>
  <c r="S32" i="7" s="1"/>
  <c r="S37" i="7" s="1"/>
  <c r="AP37" i="20"/>
  <c r="AP31" i="7" s="1"/>
  <c r="AP32" i="7" s="1"/>
  <c r="R37" i="20"/>
  <c r="R31" i="7" s="1"/>
  <c r="R32" i="7" s="1"/>
  <c r="AI37" i="20"/>
  <c r="AI31" i="7" s="1"/>
  <c r="AI32" i="7" s="1"/>
  <c r="AI37" i="7" s="1"/>
  <c r="O37" i="20"/>
  <c r="O31" i="7" s="1"/>
  <c r="O32" i="7" s="1"/>
  <c r="O37" i="7" s="1"/>
  <c r="W37" i="20"/>
  <c r="W31" i="7" s="1"/>
  <c r="W32" i="7" s="1"/>
  <c r="W37" i="7" s="1"/>
  <c r="AM37" i="20"/>
  <c r="AH37" i="20"/>
  <c r="AL37" i="20"/>
  <c r="AA37" i="20"/>
  <c r="AE37" i="20"/>
  <c r="K37" i="20"/>
  <c r="D14" i="7" l="1"/>
  <c r="N37" i="7"/>
  <c r="AM31" i="7"/>
  <c r="AM32" i="7" s="1"/>
  <c r="AM37" i="7" s="1"/>
  <c r="AE31" i="7"/>
  <c r="AE32" i="7" s="1"/>
  <c r="AE37" i="7" s="1"/>
  <c r="AA31" i="7"/>
  <c r="AA32" i="7" s="1"/>
  <c r="AA37" i="7" s="1"/>
  <c r="AL31" i="7"/>
  <c r="AL32" i="7" s="1"/>
  <c r="AD31" i="7"/>
  <c r="AD32" i="7" s="1"/>
  <c r="K31" i="7"/>
  <c r="K32" i="7" s="1"/>
  <c r="K37" i="7" s="1"/>
  <c r="AH31" i="7"/>
  <c r="AH32" i="7" s="1"/>
  <c r="F60" i="20"/>
  <c r="F68" i="20"/>
  <c r="F58" i="20"/>
  <c r="F42" i="20"/>
  <c r="F43" i="20"/>
  <c r="F44" i="20"/>
  <c r="F46" i="20"/>
  <c r="F49" i="20"/>
  <c r="F51" i="20"/>
  <c r="F52" i="20"/>
  <c r="F54" i="20"/>
  <c r="F39" i="20"/>
  <c r="E60" i="20"/>
  <c r="E68" i="20"/>
  <c r="E58" i="20"/>
  <c r="E42" i="20"/>
  <c r="E43" i="20"/>
  <c r="E44" i="20"/>
  <c r="E46" i="20"/>
  <c r="E49" i="20"/>
  <c r="E51" i="20"/>
  <c r="E52" i="20"/>
  <c r="E54" i="20"/>
  <c r="E39" i="20"/>
  <c r="E55" i="20" l="1"/>
  <c r="E32" i="20"/>
  <c r="J68" i="20"/>
  <c r="J42" i="20"/>
  <c r="J58" i="20"/>
  <c r="J39" i="20"/>
  <c r="J60" i="20"/>
  <c r="J51" i="20"/>
  <c r="J43" i="20"/>
  <c r="J52" i="20"/>
  <c r="J46" i="20"/>
  <c r="J54" i="20"/>
  <c r="J44" i="20"/>
  <c r="J49" i="20"/>
  <c r="Z37" i="7" l="1"/>
  <c r="AH37" i="7"/>
  <c r="AP37" i="7"/>
  <c r="H36" i="7" l="1"/>
  <c r="H37" i="7"/>
  <c r="G36" i="7"/>
  <c r="G37" i="7"/>
  <c r="AD37" i="7"/>
  <c r="AL37" i="7"/>
  <c r="F20" i="7"/>
  <c r="E20" i="7"/>
  <c r="F19" i="7"/>
  <c r="E19" i="7"/>
  <c r="F18" i="7"/>
  <c r="E18" i="7"/>
  <c r="J20" i="7" l="1"/>
  <c r="J18" i="7"/>
  <c r="J19" i="7"/>
  <c r="J25" i="7"/>
  <c r="E24" i="7" l="1"/>
  <c r="E22" i="7"/>
  <c r="E21" i="7"/>
  <c r="E17" i="7"/>
  <c r="R37" i="7" l="1"/>
  <c r="F11" i="7"/>
  <c r="E11" i="7"/>
  <c r="E9" i="7"/>
  <c r="F9" i="7" l="1"/>
  <c r="I15" i="7"/>
  <c r="E8" i="7"/>
  <c r="D15" i="7"/>
  <c r="J11" i="7"/>
  <c r="E14" i="7"/>
  <c r="F15" i="7" l="1"/>
  <c r="J9" i="7"/>
  <c r="I36" i="7"/>
  <c r="I37" i="7"/>
  <c r="E15" i="7"/>
  <c r="J15" i="7" l="1"/>
  <c r="J37" i="7" s="1"/>
  <c r="F36" i="7"/>
  <c r="F37" i="7"/>
  <c r="J36" i="7" l="1"/>
  <c r="E12" i="20"/>
  <c r="D12" i="20"/>
  <c r="E17" i="20"/>
  <c r="J17" i="20" s="1"/>
  <c r="E41" i="20" l="1"/>
  <c r="J41" i="20" s="1"/>
  <c r="V37" i="20"/>
  <c r="V31" i="7" s="1"/>
  <c r="V32" i="7" s="1"/>
  <c r="V37" i="7" s="1"/>
  <c r="D37" i="7" s="1"/>
  <c r="D37" i="20"/>
  <c r="D31" i="7" s="1"/>
  <c r="D32" i="7" s="1"/>
  <c r="E38" i="20" l="1"/>
  <c r="E37" i="20" s="1"/>
  <c r="E31" i="7" s="1"/>
  <c r="D36" i="7"/>
  <c r="E32" i="7"/>
  <c r="E37" i="7" l="1"/>
  <c r="E36" i="7"/>
</calcChain>
</file>

<file path=xl/sharedStrings.xml><?xml version="1.0" encoding="utf-8"?>
<sst xmlns="http://schemas.openxmlformats.org/spreadsheetml/2006/main" count="1806" uniqueCount="429">
  <si>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</si>
  <si>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</si>
  <si>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</si>
  <si>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</si>
  <si>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</si>
  <si>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</si>
  <si>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</si>
  <si>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</si>
  <si>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</si>
  <si>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</si>
  <si>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</si>
  <si>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</si>
  <si>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</si>
  <si>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</si>
  <si>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</si>
  <si>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</si>
  <si>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</si>
  <si>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</si>
  <si>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</si>
  <si>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</si>
  <si>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</si>
  <si>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</si>
  <si>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</si>
  <si>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</si>
  <si>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</si>
  <si>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</si>
  <si>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</si>
  <si>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</si>
  <si>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</si>
  <si>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</si>
  <si>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</si>
  <si>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</si>
  <si>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</si>
  <si>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П</t>
  </si>
  <si>
    <t>Х</t>
  </si>
  <si>
    <t>//</t>
  </si>
  <si>
    <t>ГА</t>
  </si>
  <si>
    <t xml:space="preserve">// </t>
  </si>
  <si>
    <t>ОЛ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</si>
  <si>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</si>
  <si>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ВР</t>
  </si>
  <si>
    <t>ОБОЗНАЧЕНИЯ:</t>
  </si>
  <si>
    <t>О</t>
  </si>
  <si>
    <t>Р</t>
  </si>
  <si>
    <t>ФКиС</t>
  </si>
  <si>
    <t>1-4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</si>
  <si>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</si>
  <si>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</si>
  <si>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</si>
  <si>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</si>
  <si>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/Educational practice</t>
  </si>
  <si>
    <t>Кафедра/Department</t>
  </si>
  <si>
    <t>КЕСИПТИК ЦИКЛ / ПРОФЕССИОНАЛЬНЫЙ ЦИКЛ / PROFESSIONAL CYCLE</t>
  </si>
  <si>
    <t>сем./ sem.</t>
  </si>
  <si>
    <r>
      <t>Теориялык окутуу /</t>
    </r>
    <r>
      <rPr>
        <b/>
        <sz val="9"/>
        <rFont val="Times New Roman"/>
        <family val="1"/>
        <charset val="204"/>
      </rPr>
      <t>Теоретическое обуч.</t>
    </r>
  </si>
  <si>
    <r>
      <t>Окуу практикасы /</t>
    </r>
    <r>
      <rPr>
        <b/>
        <sz val="9"/>
        <rFont val="Times New Roman"/>
        <family val="1"/>
        <charset val="204"/>
      </rPr>
      <t>Учебная практика</t>
    </r>
  </si>
  <si>
    <r>
      <t>Өндүрүштүк практика /</t>
    </r>
    <r>
      <rPr>
        <b/>
        <sz val="9"/>
        <rFont val="Times New Roman"/>
        <family val="1"/>
        <charset val="204"/>
      </rPr>
      <t>Производственная практика</t>
    </r>
  </si>
  <si>
    <r>
      <t>Квалификация алдындагы  практика/</t>
    </r>
    <r>
      <rPr>
        <b/>
        <sz val="9"/>
        <rFont val="Times New Roman"/>
        <family val="1"/>
        <charset val="204"/>
      </rPr>
      <t>Предквалификационная практика</t>
    </r>
  </si>
  <si>
    <r>
      <t>Обзордук лекциялар, консультациялар/</t>
    </r>
    <r>
      <rPr>
        <b/>
        <sz val="9"/>
        <rFont val="Times New Roman"/>
        <family val="1"/>
        <charset val="204"/>
      </rPr>
      <t xml:space="preserve">Обзорные лекции, </t>
    </r>
  </si>
  <si>
    <r>
      <rPr>
        <b/>
        <sz val="9"/>
        <rFont val="Times New Roman"/>
        <family val="1"/>
        <charset val="204"/>
      </rPr>
      <t>консультации</t>
    </r>
    <r>
      <rPr>
        <sz val="9"/>
        <rFont val="Times New Roman"/>
        <family val="1"/>
        <charset val="204"/>
      </rPr>
      <t>/Overview lectures, consultations</t>
    </r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</si>
  <si>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</si>
  <si>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</si>
  <si>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</si>
  <si>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</si>
  <si>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</si>
  <si>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</si>
  <si>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</si>
  <si>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</si>
  <si>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</si>
  <si>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</si>
  <si>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</si>
  <si>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</si>
  <si>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</si>
  <si>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</si>
  <si>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</si>
  <si>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/Production practice</t>
  </si>
  <si>
    <t>/Prequalification practice</t>
  </si>
  <si>
    <t>ОКУТУУНУН  ФОРМАСЫ/ ФОРМА ОБУЧЕНИЯ / FORM OF STUDY:</t>
  </si>
  <si>
    <r>
      <t>Чектил көзөмөл/</t>
    </r>
    <r>
      <rPr>
        <b/>
        <sz val="9"/>
        <rFont val="Times New Roman"/>
        <family val="1"/>
        <charset val="204"/>
      </rPr>
      <t>Рубежный контроль</t>
    </r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</si>
  <si>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</si>
  <si>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</si>
  <si>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r>
      <t>БКИ аткаруу/</t>
    </r>
    <r>
      <rPr>
        <b/>
        <sz val="9"/>
        <rFont val="Times New Roman"/>
        <family val="1"/>
        <charset val="204"/>
      </rPr>
      <t xml:space="preserve">Выполнение ВКР </t>
    </r>
  </si>
  <si>
    <r>
      <t>Даярдоо багыты боюнча мамлекеттик сынак/</t>
    </r>
    <r>
      <rPr>
        <b/>
        <sz val="9"/>
        <rFont val="Times New Roman"/>
        <family val="1"/>
        <charset val="204"/>
      </rPr>
      <t xml:space="preserve">Гос.экзамен по </t>
    </r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</si>
  <si>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</si>
  <si>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</si>
  <si>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</si>
  <si>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</si>
  <si>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</si>
  <si>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r>
      <t xml:space="preserve">Бакалавр даярдоо / </t>
    </r>
    <r>
      <rPr>
        <b/>
        <sz val="12"/>
        <rFont val="Times New Roman"/>
        <family val="1"/>
        <charset val="204"/>
      </rPr>
      <t xml:space="preserve">Подготовки бакалавра </t>
    </r>
    <r>
      <rPr>
        <b/>
        <sz val="11"/>
        <rFont val="Times New Roman"/>
        <family val="1"/>
        <charset val="204"/>
      </rPr>
      <t xml:space="preserve"> / Working bachelor's study curriculum</t>
    </r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</si>
  <si>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</si>
  <si>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</si>
  <si>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</si>
  <si>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>/Theoretical education</t>
  </si>
  <si>
    <t>/Mid-term control</t>
  </si>
  <si>
    <t xml:space="preserve">/Execution of FQW </t>
  </si>
  <si>
    <r>
      <rPr>
        <b/>
        <sz val="9"/>
        <rFont val="Times New Roman"/>
        <family val="1"/>
        <charset val="204"/>
      </rPr>
      <t>направлению подготовки</t>
    </r>
    <r>
      <rPr>
        <sz val="9"/>
        <rFont val="Times New Roman"/>
        <family val="1"/>
        <charset val="204"/>
      </rPr>
      <t>/State examination in the major of training</t>
    </r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</si>
  <si>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</si>
  <si>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</si>
  <si>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>теор.окутуу /теорет.обучение/ theoretical education</t>
  </si>
  <si>
    <t xml:space="preserve">БКИ аткаруу /выполнение ВКР/ execution of FQW 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</si>
  <si>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</si>
  <si>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</si>
  <si>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</si>
  <si>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</si>
  <si>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</si>
  <si>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</si>
  <si>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</si>
  <si>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</si>
  <si>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Окутуунун 3-жылы/ 3-й год обучения/ 3rd year of study</t>
  </si>
  <si>
    <t>Окутуунун 4-жылы/ 4-й год обучения/ 4th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</si>
  <si>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</si>
  <si>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</si>
  <si>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</si>
  <si>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>Насыялар/ Кредиты/ Credits ECTS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</si>
  <si>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</si>
  <si>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</si>
  <si>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</si>
  <si>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</si>
  <si>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</si>
  <si>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1 сем/sem (КС/ОС/AS) -16 жум./нед./weeks</t>
  </si>
  <si>
    <t>3 сем/sem (КС/ОС/AS) -16 жум./нед./weeks</t>
  </si>
  <si>
    <t>5 сем/sem (КС/ОС/AS) -16 жум./нед./weeks</t>
  </si>
  <si>
    <t>7 сем/sem (КС/ОС/AS) -16 жум./нед./weeks</t>
  </si>
  <si>
    <t>2 сем/sem (ЖС/ВС/SS) -16 жум./нед./weeks</t>
  </si>
  <si>
    <t>4 сем/sem (ЖС/ВС/SS) -16 жум./нед./weeks</t>
  </si>
  <si>
    <t>6 сем/sem (ЖС/ВС/SS) -16 жум./нед./weeks</t>
  </si>
  <si>
    <t>8 сем/sem (ЖС/ВС/SS) -16 жум./нед./weeks</t>
  </si>
  <si>
    <t>Семестрлер боюнча отчет/ Отчет по семестрам/ Semester's report</t>
  </si>
  <si>
    <t>сынак/экзамен/exam</t>
  </si>
  <si>
    <t>зачет/credits-zachet</t>
  </si>
  <si>
    <t xml:space="preserve">КИ,КД/КР, КП/CW, CP </t>
  </si>
  <si>
    <t>ГУМАНИТАРДЫК, СОЦИАЛДЫК ЖАНА ЭКОНОМИКАЛЫК ЦИКЛ / ГУМАНИТАРНЫЙ, СОЦИАЛЬНЫЙ И ЭКОНОМИЧЕСКИЙ ЦИКЛ / HUMANITARIAN, SOCIAL AND ECONOMIC CYCLE</t>
  </si>
  <si>
    <t xml:space="preserve">ВАРИАТИВДҮҮ БӨЛҮК / ВАРИАТИВНАЯ ЧАСТЬ / VARIABLE PART: </t>
  </si>
  <si>
    <t>МАТЕМАТИКАЛЫК ЖАНА ТАБИГЫЙ-ИЛИМИЙ ЦИКЛ / МАТЕМАТИЧЕСКИЙ И ЕСТЕСТВЕННО-НАУЧНЫЙ ЦИКЛ/MATHEMATICAL AND NATURAL SCIENCE CYCLE</t>
  </si>
  <si>
    <t>ФАКУЛЬТАТИВДЕР/ФАКУЛЬТАТИВЫ/ELECTIVES:</t>
  </si>
  <si>
    <t xml:space="preserve">   ДИСЦИПЛИНАЛАРДЫН АТАЛЫШЫ /                                                                                           НАИМЕНОВАНИЕ ДИСЦИПЛИНЫ/                                                                                                                                        NAME OF THE DISCIPLINE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</si>
  <si>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</si>
  <si>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</si>
  <si>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</si>
  <si>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Бакалавр / Bachelor</t>
  </si>
  <si>
    <t>4 жыл / 4 года / 4 years</t>
  </si>
  <si>
    <t>Күндүзгү  / Очная / Full-time</t>
  </si>
  <si>
    <t>Жалпы эмгек көлөмү/ Общая трудоемкость/ Total labor intensity</t>
  </si>
  <si>
    <t xml:space="preserve">КВАЛИФИКАЦИЯСЫ / КВАЛИФИКАЦИЯ / QUALIFICATION: </t>
  </si>
  <si>
    <t>Б1.1.</t>
  </si>
  <si>
    <t>Б1.1.1</t>
  </si>
  <si>
    <t>Б1.1.2</t>
  </si>
  <si>
    <t>Б1.1.3</t>
  </si>
  <si>
    <t>Цикл Б1.1 боюнча жыйынтыгы /Итого по циклу Б1.1/Total cycle Б1.1</t>
  </si>
  <si>
    <t>Б1.2.</t>
  </si>
  <si>
    <t>Б1.2.1</t>
  </si>
  <si>
    <t>Б1.2.2</t>
  </si>
  <si>
    <t>Б1.2.3</t>
  </si>
  <si>
    <t>Цикл Б1.2 боюнча жыйынтыгы /Итого по циклу Б1.2/Total cycle Б1.2</t>
  </si>
  <si>
    <t>Б1.3.</t>
  </si>
  <si>
    <t>Б1.3.1</t>
  </si>
  <si>
    <t>Цикл Б1.3 боюнча жыйынтыгы /Итого по циклу Б1.3/Total cycle Б1.3</t>
  </si>
  <si>
    <t>Блок 2.</t>
  </si>
  <si>
    <t>Блок 3.</t>
  </si>
  <si>
    <t>Б1.1.В1</t>
  </si>
  <si>
    <t>Б1.2.В1</t>
  </si>
  <si>
    <t>Б1.3.П1</t>
  </si>
  <si>
    <t>Б1.3.В1</t>
  </si>
  <si>
    <t>Дене тарбия жана спорт/ Физическая культура и спорт / Physical culture and sports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</si>
  <si>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</si>
  <si>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</si>
  <si>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</si>
  <si>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</si>
  <si>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</si>
  <si>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Бүтүрүүчү квалификациялык ишти даярдоо жана коргоо /Подготовка и защита выпускной квалификационной работы/Preparation and defence of final qualifying work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</si>
  <si>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 Практические/ Practical</t>
    </r>
  </si>
  <si>
    <r>
      <rPr>
        <b/>
        <sz val="12"/>
        <rFont val="Times New Roman"/>
        <family val="1"/>
        <charset val="204"/>
      </rPr>
      <t xml:space="preserve">КС/ОС/AS </t>
    </r>
    <r>
      <rPr>
        <sz val="12"/>
        <rFont val="Times New Roman"/>
        <family val="1"/>
        <charset val="204"/>
      </rPr>
      <t xml:space="preserve">- Күзгү семестр/Осенний семестр/Autumn semester,  </t>
    </r>
    <r>
      <rPr>
        <b/>
        <sz val="12"/>
        <rFont val="Times New Roman"/>
        <family val="1"/>
        <charset val="204"/>
      </rPr>
      <t>ЖС/ВС/SS</t>
    </r>
    <r>
      <rPr>
        <sz val="12"/>
        <rFont val="Times New Roman"/>
        <family val="1"/>
        <charset val="204"/>
      </rPr>
      <t xml:space="preserve">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</si>
  <si>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</t>
    </r>
  </si>
  <si>
    <t>Б1.1.В2</t>
  </si>
  <si>
    <t>Б1.3.В2</t>
  </si>
  <si>
    <t>Б1.3.В3</t>
  </si>
  <si>
    <t>Б1.3.В4</t>
  </si>
  <si>
    <t>Б1.3.В5</t>
  </si>
  <si>
    <t>Б1.3.В6</t>
  </si>
  <si>
    <t>Б1.2.В2</t>
  </si>
  <si>
    <t>Б1.3.П2</t>
  </si>
  <si>
    <t>Б1.3.П3</t>
  </si>
  <si>
    <t>Б1.3.П4</t>
  </si>
  <si>
    <t>Б1.3.П5</t>
  </si>
  <si>
    <t>Б1.3.П6</t>
  </si>
  <si>
    <t>Б1.3.П8</t>
  </si>
  <si>
    <t>Б1.3.П9</t>
  </si>
  <si>
    <t>Б1.3.П10</t>
  </si>
  <si>
    <t>Б1.3.П11</t>
  </si>
  <si>
    <t>Б1.3.П12</t>
  </si>
  <si>
    <t>Б1.3.П13</t>
  </si>
  <si>
    <t>Б1.3.П14</t>
  </si>
  <si>
    <t>Б1.3.П15</t>
  </si>
  <si>
    <t>Блок 1.</t>
  </si>
  <si>
    <r>
      <t xml:space="preserve">Бүтүрүүчү квалификациялык ишти коргоо / </t>
    </r>
    <r>
      <rPr>
        <b/>
        <sz val="14"/>
        <rFont val="Times New Roman"/>
        <family val="1"/>
        <charset val="204"/>
      </rPr>
      <t>Защита выпускной квалификационной работы</t>
    </r>
    <r>
      <rPr>
        <sz val="14"/>
        <rFont val="Times New Roman"/>
        <family val="1"/>
        <charset val="204"/>
      </rPr>
      <t xml:space="preserve"> / Protection of final qualifying work</t>
    </r>
  </si>
  <si>
    <t>ОУКтун төрайымы / Председатель УМК /</t>
  </si>
  <si>
    <r>
      <t xml:space="preserve">Жумушчу окуу планы кафедранын 20___-ж. "______" жыйынында каралды, протокол №_______ / </t>
    </r>
    <r>
      <rPr>
        <b/>
        <sz val="14"/>
        <rFont val="Times New Roman"/>
        <family val="1"/>
        <charset val="204"/>
      </rPr>
      <t>Рабочий учебный  план  рассмотрен  на  заседании  кафедры, протокол №____от "_______" 20___г.</t>
    </r>
    <r>
      <rPr>
        <sz val="14"/>
        <rFont val="Times New Roman"/>
        <family val="1"/>
        <charset val="204"/>
      </rPr>
      <t xml:space="preserve"> / The curriculum considered at a meeting of the Department, protocol №______ from "_______" 20___ y.</t>
    </r>
  </si>
  <si>
    <t>БАГЫТ / НАПРАВЛЕНИЕ / MAJOR:</t>
  </si>
  <si>
    <r>
      <t>БКИ коргоо/</t>
    </r>
    <r>
      <rPr>
        <b/>
        <sz val="9"/>
        <rFont val="Times New Roman"/>
        <family val="1"/>
        <charset val="204"/>
      </rPr>
      <t xml:space="preserve">Защита ВКР/Рrotection of FQW </t>
    </r>
  </si>
  <si>
    <t>БАЗАЛЫК БӨЛҮК / БАЗОВАЯ ЧАСТЬ / BASIC  PART</t>
  </si>
  <si>
    <r>
      <t xml:space="preserve">Кесиптик орус тили / </t>
    </r>
    <r>
      <rPr>
        <b/>
        <sz val="16"/>
        <rFont val="Times New Roman"/>
        <family val="1"/>
        <charset val="204"/>
      </rPr>
      <t xml:space="preserve">Профессиональный русский язык   </t>
    </r>
    <r>
      <rPr>
        <sz val="16"/>
        <rFont val="Times New Roman"/>
        <family val="1"/>
        <charset val="204"/>
      </rPr>
      <t>/ Professional Russian language</t>
    </r>
  </si>
  <si>
    <r>
      <t xml:space="preserve">Кыргызстандын тарыхы / </t>
    </r>
    <r>
      <rPr>
        <b/>
        <sz val="16"/>
        <rFont val="Times New Roman"/>
        <family val="1"/>
        <charset val="204"/>
      </rPr>
      <t>История Кыргызстана</t>
    </r>
    <r>
      <rPr>
        <sz val="16"/>
        <rFont val="Times New Roman"/>
        <family val="1"/>
        <charset val="204"/>
      </rPr>
      <t>/ History of Kyrgyzstan</t>
    </r>
  </si>
  <si>
    <r>
      <t xml:space="preserve">Манас таануу / </t>
    </r>
    <r>
      <rPr>
        <b/>
        <sz val="16"/>
        <rFont val="Times New Roman"/>
        <family val="1"/>
        <charset val="204"/>
      </rPr>
      <t xml:space="preserve">Манасоведение </t>
    </r>
    <r>
      <rPr>
        <sz val="16"/>
        <rFont val="Times New Roman"/>
        <family val="1"/>
        <charset val="204"/>
      </rPr>
      <t>/ Manas Study</t>
    </r>
  </si>
  <si>
    <r>
      <t xml:space="preserve">Кесиптик чет тили / </t>
    </r>
    <r>
      <rPr>
        <b/>
        <sz val="16"/>
        <rFont val="Times New Roman"/>
        <family val="1"/>
        <charset val="204"/>
      </rPr>
      <t>Профессиональный иностранный язык</t>
    </r>
    <r>
      <rPr>
        <sz val="16"/>
        <rFont val="Times New Roman"/>
        <family val="1"/>
        <charset val="204"/>
      </rPr>
      <t xml:space="preserve"> / Professional Foreign language</t>
    </r>
  </si>
  <si>
    <t>ГиОН</t>
  </si>
  <si>
    <r>
      <t>Коммуникация психологиясы /</t>
    </r>
    <r>
      <rPr>
        <b/>
        <sz val="16"/>
        <rFont val="Times New Roman"/>
        <family val="1"/>
        <charset val="204"/>
      </rPr>
      <t xml:space="preserve"> Психология коммуникаций </t>
    </r>
    <r>
      <rPr>
        <sz val="16"/>
        <rFont val="Times New Roman"/>
        <family val="1"/>
        <charset val="204"/>
      </rPr>
      <t>/ Psychology of communication</t>
    </r>
  </si>
  <si>
    <t>Тандоо курстар / Курсы по выбору / Elective courses</t>
  </si>
  <si>
    <t>Б1.1.П1</t>
  </si>
  <si>
    <r>
      <t xml:space="preserve">Ишкердик жана инновация / </t>
    </r>
    <r>
      <rPr>
        <b/>
        <sz val="16"/>
        <rFont val="Times New Roman"/>
        <family val="1"/>
        <charset val="204"/>
      </rPr>
      <t xml:space="preserve">Предпринимательство и инновации </t>
    </r>
    <r>
      <rPr>
        <sz val="16"/>
        <rFont val="Times New Roman"/>
        <family val="1"/>
        <charset val="204"/>
      </rPr>
      <t>/ Entrepreneurship and innovation</t>
    </r>
  </si>
  <si>
    <t>Б1.1.П2</t>
  </si>
  <si>
    <t>3,4,5</t>
  </si>
  <si>
    <t>ОП</t>
  </si>
  <si>
    <t>ВМ</t>
  </si>
  <si>
    <r>
      <t xml:space="preserve">Кесиптик кыргыз тили / </t>
    </r>
    <r>
      <rPr>
        <b/>
        <sz val="16"/>
        <rFont val="Times New Roman"/>
        <family val="1"/>
        <charset val="204"/>
      </rPr>
      <t xml:space="preserve">Профессиональный кыргызский язык  </t>
    </r>
    <r>
      <rPr>
        <sz val="16"/>
        <rFont val="Times New Roman"/>
        <family val="1"/>
        <charset val="204"/>
      </rPr>
      <t>/ Professional Kyrgyz language</t>
    </r>
  </si>
  <si>
    <r>
      <t xml:space="preserve">Саясат таануу / </t>
    </r>
    <r>
      <rPr>
        <b/>
        <sz val="16"/>
        <rFont val="Times New Roman"/>
        <family val="1"/>
        <charset val="204"/>
      </rPr>
      <t xml:space="preserve">Политология </t>
    </r>
    <r>
      <rPr>
        <sz val="16"/>
        <rFont val="Times New Roman"/>
        <family val="1"/>
        <charset val="204"/>
      </rPr>
      <t>/ Political science</t>
    </r>
  </si>
  <si>
    <r>
      <t xml:space="preserve">Чыгармачыл ой жүгүртүү / </t>
    </r>
    <r>
      <rPr>
        <b/>
        <sz val="16"/>
        <rFont val="Times New Roman"/>
        <family val="1"/>
        <charset val="204"/>
      </rPr>
      <t xml:space="preserve">Креативное мышление </t>
    </r>
    <r>
      <rPr>
        <sz val="16"/>
        <rFont val="Times New Roman"/>
        <family val="1"/>
        <charset val="204"/>
      </rPr>
      <t>/ Creative thinking</t>
    </r>
  </si>
  <si>
    <r>
      <t xml:space="preserve">Диний изилдөөлөр / </t>
    </r>
    <r>
      <rPr>
        <b/>
        <sz val="16"/>
        <rFont val="Times New Roman"/>
        <family val="1"/>
        <charset val="204"/>
      </rPr>
      <t xml:space="preserve">Религиоведение </t>
    </r>
    <r>
      <rPr>
        <sz val="16"/>
        <rFont val="Times New Roman"/>
        <family val="1"/>
        <charset val="204"/>
      </rPr>
      <t>/ Religious studies</t>
    </r>
  </si>
  <si>
    <t>Физика</t>
  </si>
  <si>
    <t>Б1.2.П1</t>
  </si>
  <si>
    <t>Б1.2.П2</t>
  </si>
  <si>
    <t>Б1.2.П3</t>
  </si>
  <si>
    <t>Хим</t>
  </si>
  <si>
    <r>
      <t xml:space="preserve">Химия (Органикалык эмес жана органикалык химия) / </t>
    </r>
    <r>
      <rPr>
        <b/>
        <sz val="16"/>
        <rFont val="Times New Roman"/>
        <family val="1"/>
        <charset val="204"/>
      </rPr>
      <t xml:space="preserve">Химия (Неорганическая и органическая химия) </t>
    </r>
    <r>
      <rPr>
        <sz val="16"/>
        <rFont val="Times New Roman"/>
        <family val="1"/>
        <charset val="204"/>
      </rPr>
      <t>/ Chemistry (Inorganic and organic chemistry)</t>
    </r>
  </si>
  <si>
    <r>
      <t xml:space="preserve">Инженердик жана компьютердик графика / </t>
    </r>
    <r>
      <rPr>
        <b/>
        <sz val="16"/>
        <rFont val="Times New Roman"/>
        <family val="1"/>
        <charset val="204"/>
      </rPr>
      <t xml:space="preserve">Инженерная и компьютерная графика </t>
    </r>
    <r>
      <rPr>
        <sz val="16"/>
        <rFont val="Times New Roman"/>
        <family val="1"/>
        <charset val="204"/>
      </rPr>
      <t>/ Engineering and computer graphics</t>
    </r>
  </si>
  <si>
    <t>Б1.3.2</t>
  </si>
  <si>
    <t>Б1.3.3</t>
  </si>
  <si>
    <t>Б1.3.5</t>
  </si>
  <si>
    <r>
      <t xml:space="preserve">Жашоо коопсуздугу (ЖК, Экология) / </t>
    </r>
    <r>
      <rPr>
        <b/>
        <sz val="16"/>
        <rFont val="Times New Roman"/>
        <family val="1"/>
        <charset val="204"/>
      </rPr>
      <t xml:space="preserve">Безопасность жизнедеятельности (БЖД, Экология) </t>
    </r>
    <r>
      <rPr>
        <sz val="16"/>
        <rFont val="Times New Roman"/>
        <family val="1"/>
        <charset val="204"/>
      </rPr>
      <t>/ Life safety (LS, Ecology)</t>
    </r>
  </si>
  <si>
    <t>Б1.3.6</t>
  </si>
  <si>
    <t>ЭУП</t>
  </si>
  <si>
    <r>
      <t xml:space="preserve">Экономика, уюштуруу жана өндүрүштү башкаруу / </t>
    </r>
    <r>
      <rPr>
        <b/>
        <sz val="16"/>
        <rFont val="Times New Roman"/>
        <family val="1"/>
        <charset val="204"/>
      </rPr>
      <t xml:space="preserve">Экономика, организация и управление производством </t>
    </r>
    <r>
      <rPr>
        <sz val="16"/>
        <rFont val="Times New Roman"/>
        <family val="1"/>
        <charset val="204"/>
      </rPr>
      <t>/ Economics, organization and production management</t>
    </r>
  </si>
  <si>
    <t>Б1.3.В9</t>
  </si>
  <si>
    <t>Б1.3.В10</t>
  </si>
  <si>
    <t>Б1.1.4</t>
  </si>
  <si>
    <t>Б1.1.В3</t>
  </si>
  <si>
    <t>Б1.1.В4</t>
  </si>
  <si>
    <t>Б1.1.В5</t>
  </si>
  <si>
    <t>Б1.1.В6</t>
  </si>
  <si>
    <t>Б1.1.В7</t>
  </si>
  <si>
    <r>
      <t xml:space="preserve">Даярдоо багыты боюнча мамлекеттик сынак / </t>
    </r>
    <r>
      <rPr>
        <b/>
        <sz val="14"/>
        <rFont val="Times New Roman"/>
        <family val="1"/>
        <charset val="204"/>
      </rPr>
      <t>Государственный экзамен по направлению подготовки</t>
    </r>
    <r>
      <rPr>
        <sz val="14"/>
        <rFont val="Times New Roman"/>
        <family val="1"/>
        <charset val="204"/>
      </rPr>
      <t xml:space="preserve"> / State examination in the major of training</t>
    </r>
  </si>
  <si>
    <r>
  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</t>
    </r>
    <r>
      <rPr>
        <b/>
        <sz val="14"/>
        <rFont val="Times New Roman"/>
        <family val="1"/>
        <charset val="204"/>
      </rPr>
      <t xml:space="preserve"> Рабочий учебный план составлен на основе ОС ВПО КГТУ по направлению "____________________________________"</t>
    </r>
    <r>
      <rPr>
        <sz val="14"/>
        <rFont val="Times New Roman"/>
        <family val="1"/>
        <charset val="204"/>
      </rPr>
      <t>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  </r>
  </si>
  <si>
    <t xml:space="preserve">____________кафедрасынын башчысы / Заведующий кафедрой "_________"/ </t>
  </si>
  <si>
    <t xml:space="preserve">The head of Department "____________"  _____________  </t>
  </si>
  <si>
    <t xml:space="preserve">The chairman of the ECM_____________ </t>
  </si>
  <si>
    <r>
      <t>ЖКБ БС/ОС ВПО/ ES HPE</t>
    </r>
    <r>
      <rPr>
        <sz val="12"/>
        <rFont val="Times New Roman"/>
        <family val="1"/>
        <charset val="204"/>
      </rPr>
      <t xml:space="preserve"> - Жогорку кесиптик билим берүүнүн билим берүү стандарты / Образовательный стандарт высшего профессионального образования/Educational standard  of higher professional education</t>
    </r>
  </si>
  <si>
    <t>МВШЛ</t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</si>
  <si>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</si>
  <si>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</si>
  <si>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</si>
  <si>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кред/cred</t>
  </si>
  <si>
    <t>кред/ cred</t>
  </si>
  <si>
    <t>ОБ башчысы / Начальник УУ / Head of ED_____________Дыканалиев К.М./Дыканалиев К.М./Dykanaliev K. M.</t>
  </si>
  <si>
    <t>Окуунун баардык мезгилиндеги кредиттердин топтому / ВСЕГО кредитов за весь период обучения / Total credits for the entire period of study</t>
  </si>
  <si>
    <t xml:space="preserve">ПРОФИЛЬ / PROFILE: </t>
  </si>
  <si>
    <r>
      <rPr>
        <b/>
        <sz val="16"/>
        <rFont val="Times New Roman"/>
        <family val="1"/>
        <charset val="204"/>
      </rPr>
      <t>Философия</t>
    </r>
    <r>
      <rPr>
        <sz val="16"/>
        <rFont val="Times New Roman"/>
        <family val="1"/>
        <charset val="204"/>
      </rPr>
      <t>/ Philosophy</t>
    </r>
  </si>
  <si>
    <r>
      <rPr>
        <b/>
        <sz val="16"/>
        <rFont val="Times New Roman"/>
        <family val="1"/>
        <charset val="204"/>
      </rPr>
      <t>Математика 1</t>
    </r>
    <r>
      <rPr>
        <sz val="16"/>
        <rFont val="Times New Roman"/>
        <family val="1"/>
        <charset val="204"/>
      </rPr>
      <t xml:space="preserve"> / Mathematics 1</t>
    </r>
  </si>
  <si>
    <r>
      <rPr>
        <b/>
        <sz val="16"/>
        <rFont val="Times New Roman"/>
        <family val="1"/>
        <charset val="204"/>
      </rPr>
      <t>Физика 1</t>
    </r>
    <r>
      <rPr>
        <sz val="16"/>
        <rFont val="Times New Roman"/>
        <family val="1"/>
        <charset val="204"/>
      </rPr>
      <t>/ Physics 1</t>
    </r>
  </si>
  <si>
    <r>
      <rPr>
        <b/>
        <sz val="16"/>
        <rFont val="Times New Roman"/>
        <family val="1"/>
        <charset val="204"/>
      </rPr>
      <t>Информатика 1</t>
    </r>
    <r>
      <rPr>
        <sz val="16"/>
        <rFont val="Times New Roman"/>
        <family val="1"/>
        <charset val="204"/>
      </rPr>
      <t>/ Computer science 1</t>
    </r>
  </si>
  <si>
    <r>
      <rPr>
        <b/>
        <sz val="16"/>
        <rFont val="Times New Roman"/>
        <family val="1"/>
        <charset val="204"/>
      </rPr>
      <t xml:space="preserve">Социология </t>
    </r>
    <r>
      <rPr>
        <sz val="16"/>
        <rFont val="Times New Roman"/>
        <family val="1"/>
        <charset val="204"/>
      </rPr>
      <t>/ Sociology</t>
    </r>
  </si>
  <si>
    <r>
      <rPr>
        <b/>
        <sz val="16"/>
        <rFont val="Times New Roman"/>
        <family val="1"/>
        <charset val="204"/>
      </rPr>
      <t xml:space="preserve">Культурология </t>
    </r>
    <r>
      <rPr>
        <sz val="16"/>
        <rFont val="Times New Roman"/>
        <family val="1"/>
        <charset val="204"/>
      </rPr>
      <t>/ Culturology</t>
    </r>
  </si>
  <si>
    <r>
      <rPr>
        <b/>
        <sz val="16"/>
        <rFont val="Times New Roman"/>
        <family val="1"/>
        <charset val="204"/>
      </rPr>
      <t>Математика 2</t>
    </r>
    <r>
      <rPr>
        <sz val="16"/>
        <rFont val="Times New Roman"/>
        <family val="1"/>
        <charset val="204"/>
      </rPr>
      <t xml:space="preserve"> / Mathematics 2</t>
    </r>
  </si>
  <si>
    <r>
      <rPr>
        <b/>
        <sz val="16"/>
        <rFont val="Times New Roman"/>
        <family val="1"/>
        <charset val="204"/>
      </rPr>
      <t>Физика 2</t>
    </r>
    <r>
      <rPr>
        <sz val="16"/>
        <rFont val="Times New Roman"/>
        <family val="1"/>
        <charset val="204"/>
      </rPr>
      <t xml:space="preserve"> / Physics 2</t>
    </r>
  </si>
  <si>
    <r>
      <rPr>
        <b/>
        <sz val="16"/>
        <rFont val="Times New Roman"/>
        <family val="1"/>
        <charset val="204"/>
      </rPr>
      <t xml:space="preserve">Информатика 2 </t>
    </r>
    <r>
      <rPr>
        <sz val="16"/>
        <rFont val="Times New Roman"/>
        <family val="1"/>
        <charset val="204"/>
      </rPr>
      <t>/ Computer science 2</t>
    </r>
  </si>
  <si>
    <t>Электротехниканын теориялык негиздери 1/Теоретические  основы электротехники 1/Theoretical foundations of electrical engineering 1</t>
  </si>
  <si>
    <t>Электротехниканын теориялык негиздери 2/Теоретические  основы электротехники 2/Theoretical foundations of electrical engineering 2</t>
  </si>
  <si>
    <t>Электротехниканын теориялык негиздери 3/Теоретические  основы электротехники 3/Theoretical foundations of electrical engineering 3</t>
  </si>
  <si>
    <t>Электр энергетиканын математикалык маселелери/Математические задачи  электроэнергетики/Mathematical problems of electric power industry</t>
  </si>
  <si>
    <t>Теориялык   механика/Теоретическая   механика/Theoretical mechanics</t>
  </si>
  <si>
    <t xml:space="preserve"> Электротехникалык материалдар/Электротехнические  материалы/Electrotechnical materials</t>
  </si>
  <si>
    <t>Электр энергияны өндүрүү /Производство электроэнергии  / Power generation</t>
  </si>
  <si>
    <t>Гидроэнергетикалык орнотмолор/ Гидроэнергетические установки / Hydropower installations</t>
  </si>
  <si>
    <t>Электроэнергетикадагы күчтүк электроникасы/Силовая  электроника в электроэнергетике/Power electronics in the power industry</t>
  </si>
  <si>
    <t>Релелик коргоо жана автогматташтыруу/Релейная защита и автоматика /Relay Protection and Automation</t>
  </si>
  <si>
    <t>Электр энергиясын аралыкка берүү жана бөлүштүрүү / Передача и распределение электроэнергии / Transmission and distribution of electricity</t>
  </si>
  <si>
    <t xml:space="preserve">Жылуулук энергетикалык орнотмолор / Теплоэнергетические установки / Thermal power plants </t>
  </si>
  <si>
    <t>Электроэнергетикалык системдердеги электр магниттик өтмөжараяндар/Электромагнитные переходные процессы в электроэнергетических системах /Electromagnetic transients in electric power systems</t>
  </si>
  <si>
    <t>Электр энергетикалык системдердеги чукул туташуулар / Короткие замыкания в электроэнергетических системах /Short circuits in power systems</t>
  </si>
  <si>
    <t>Электро энергетикада ишенимдүүлүк теориясы / Теория надежности в электроэнергетике / Reliability theory in power engineering</t>
  </si>
  <si>
    <t>Электр энергетикалык системдердин ишенимдүү иштешинин заманбап ыкмалары / Современные методы обеспечения безотказной работы  электроэнергетических систем / Modern methods of ensuring the uptime of electric power systems</t>
  </si>
  <si>
    <t>Электр энергетика тармагында санариптик технологияларды башкаруу
/Управление цифровыми технологиями в электроэнергетике /Digital technology management in the electric power industry</t>
  </si>
  <si>
    <t>Санариптик башкаруунун негиздери /Основы управления цифровыми технологиями/ Digital Governance Fundamentals</t>
  </si>
  <si>
    <t>Электр энергетикада электромагниттик  шайкештик / Электромагнитная совместимость в электроэнергетике / Electromagnetic compatibility in the power industry</t>
  </si>
  <si>
    <t>ЭЭ</t>
  </si>
  <si>
    <t>Электр энергиясы менен камсыздоо/Электроснабжение/Power supply</t>
  </si>
  <si>
    <t>ЭЭ/ЭЭ/РI</t>
  </si>
  <si>
    <t>ЭЭ/ЭЭ/PI</t>
  </si>
  <si>
    <t>ЧТ/ИЯ/FL</t>
  </si>
  <si>
    <t>МПИ</t>
  </si>
  <si>
    <t>ЭКБ/ВИЭ/RE</t>
  </si>
  <si>
    <t>ЭМ/ЭМ/EM</t>
  </si>
  <si>
    <t>ЭЖ/ЭС/PS</t>
  </si>
  <si>
    <t>ТЖ/ТЭ/WT</t>
  </si>
  <si>
    <t>КТ/КЯ/KL</t>
  </si>
  <si>
    <t>ОТ/РЯ/RL</t>
  </si>
  <si>
    <t>ЖМ/ВМ/HM</t>
  </si>
  <si>
    <t>Ф/Ф/F</t>
  </si>
  <si>
    <t>КМжИ/ПМИ/AMaCS</t>
  </si>
  <si>
    <t>ИжКГ/ИиКГ/EaCG</t>
  </si>
  <si>
    <t>ТК/ТБ/ТS</t>
  </si>
  <si>
    <t>Энергиянын салттуу эмес жана калыптанма булактары/Нетрадиционные и возобновляемые источники энергии/Unconventional and renewable energy sources</t>
  </si>
  <si>
    <t>Б1.3.П7</t>
  </si>
  <si>
    <t>Б1.3.П16</t>
  </si>
  <si>
    <t>Б1.3.В7</t>
  </si>
  <si>
    <t>Б1.3.В8</t>
  </si>
  <si>
    <t>ОБ башчысы                                   Дыканалиев К.М.</t>
  </si>
  <si>
    <t>Head of ED                                       Dykanaliev K.M.</t>
  </si>
  <si>
    <t>640200 Электроэнергетика жана электротехника/Электроэнергетика и электротехника/Electric power and electrical engineering</t>
  </si>
  <si>
    <t xml:space="preserve">Электр энергетикалык  системдерди релелик коргоо жана автоматташтыруу/Релейная защита и автоматизация электроэнергетических систем/Relay protection and automation of electric power systems (3.1-тиркеме/Прил.3.1/Annex 3.1 - ЭФ/ЭФ/EF)   </t>
  </si>
  <si>
    <t>Электрдик тармактардагы ашыкча жана обочолонтуу / Изоляция и перенапряжение в электрических сетях/Isolation and overvoltage in electrical networks</t>
  </si>
  <si>
    <t>Чордондордун жана көмөк чордондордун электрдик бөлүгү (КД) / Электрическая часть станций и подстанций (КП) / Electric part of stations and substations (СP)</t>
  </si>
  <si>
    <t>Электр энергетикалык системдериндеги  электромеханикалык өтмөжараяндар (КИ)/ Переходные электромеханические процессы в  электроэнергетических системах (КР) /Transient electromechanical processes in power systems (CW)</t>
  </si>
  <si>
    <t>ЭЭ кафедрасынын башчысы                                   Бакасова А.Б.</t>
  </si>
  <si>
    <t>Зав.кафедрой ЭЭ                   ____________</t>
  </si>
  <si>
    <t>The head of Department РI                                        Bakasova A.B.</t>
  </si>
  <si>
    <t>Электр энергетикада моделдөө/Моделирование в электроэнергетике/Electric Power Modelingof electricity</t>
  </si>
  <si>
    <t>ЭЭ кафедрасынын башчысы                             Бакасова А.Б.</t>
  </si>
  <si>
    <t>The head of Department РI                                  Bakasova A.B.</t>
  </si>
  <si>
    <t>ЭЖ кафедрасынын башчысы                          Cариев Б.И.</t>
  </si>
  <si>
    <t>Зав.кафедрой ЭС                   ____________</t>
  </si>
  <si>
    <t>The head of Department PS                              Sariev B.I.</t>
  </si>
  <si>
    <t>ЭКБ кафедрасынын башчысы                         Жабудаев Т.Ж.</t>
  </si>
  <si>
    <t>Зав.кафедрой ВИЭ               ____________</t>
  </si>
  <si>
    <t>The head of Department RE                               Zhabudaev T.Zh.</t>
  </si>
  <si>
    <t>ЭМ кафедрасынын башчысы                          Гунина М.Г.</t>
  </si>
  <si>
    <t>Зав.кафедрой ЭМ                ____________</t>
  </si>
  <si>
    <t>The head of Department EM                              Gunina M.G.</t>
  </si>
  <si>
    <t>Электр энергетиканын математикалык негиздери/Математические основы  электроэнергетики/Mathematical problems of electric power industry</t>
  </si>
  <si>
    <t>Электроэнергетикалык системдердин элементтеринин математикалык  модели/ Математические модели элементов электроэнергетических систем /Mathematical models of elements of electric power systems</t>
  </si>
  <si>
    <t>Б1.3.В11</t>
  </si>
  <si>
    <t>Б1.3.В12</t>
  </si>
  <si>
    <t>Б1.3.В13</t>
  </si>
  <si>
    <t>Б1.3.В14</t>
  </si>
  <si>
    <t>Б1.3.В15</t>
  </si>
  <si>
    <t>Б1.3.В16</t>
  </si>
  <si>
    <t>Электрдик машинелер 1,2 (КД)/Электрические машины 1,2 (КП)/Electrical machines  1,2 (CР)</t>
  </si>
  <si>
    <t>Электр энергетикасындагы метрология жана маалыматтык-өлчөө техникасы/ Метрология и информационно-измерительная техника в электроэнергетике/Metrology and information and measurement technology in the electric power industry</t>
  </si>
  <si>
    <t>ТиОЭ</t>
  </si>
  <si>
    <t>Кыргызстандын географиясы/География Кыргызстана/Geography of Kyrgyzstan</t>
  </si>
  <si>
    <t>Б1.1.5</t>
  </si>
  <si>
    <t xml:space="preserve">Электрдик чордондор/Электрические станции/Power stations   (1.1 -тиркеме / Прил.1.1 / Annex 1.1 - ЭИ / ЭИ /EI;  1.2 -тиркеме / Прил.1.2 / Annex  1.2 - БПББИ/ИСОП/IJEP)                                        
</t>
  </si>
  <si>
    <t xml:space="preserve">Электр энергетикалык  системдер жана тармактар/Электроэнергетические системы и сети/Electric power systems and networks (2.1-тиркеме / Прил.2.1/Annex 2.1  - ЭИ / ЭИ /EI;  2.2-тиркеме/Прил.2.2/Annex 2.2 - БПББИ/ИСОП/IJEP) </t>
  </si>
  <si>
    <t xml:space="preserve">Электр менен жадбуу (тармактар боюнча)/Электроснабжение (по отраслям)/Power supply (by industry) (4.1-тиркеме/Прил.4.1/Annex 4.1 - ЭИ / ЭИ /EI;        4.2-тиркеме/Прил.4.2/Annex 4.2 - БПББИ/ИСОП/IJEP) </t>
  </si>
  <si>
    <t xml:space="preserve">Электр энергетикада энергияны үнөмдөө/Энергосбережение в электроэнергетике/Energy saving in power industry (5.1-тиркеме/Прил.5.1/Annex 5.1 - ЭИ / ЭИ /EI;  5.2-тиркеме/Прил.5.2/Annex 5.2 - БПББИ/ИСОП/IJEP) </t>
  </si>
  <si>
    <t xml:space="preserve">Энергиянын альтернативалык булактары/Альтернативные источники энергии/Alternative energy sources (6.1-тиркеме/Прил.6.1/Annex 6.1 - ЭИ / ЭИ /EI)   </t>
  </si>
  <si>
    <t xml:space="preserve">Гидроэлектр энергетикасы/Гидроэлектроэнергетика/Hydro electric power engineering (7.1-тиркеме/Прил.7.1/Annex 7.1 - ЭИ / ЭИ /EI;  7.2-тиркеме/Прил.7.2/Annex 7.2 - БПББИ/ИСОП/IJEP)   </t>
  </si>
  <si>
    <t xml:space="preserve">Электр энергетикадагы менеджмент/Менеджмент в электроэнергетике/Energy Management (8.1-тиркеме/Прил.8.1/Annex 8.1 - ЭИ / ЭИ /EI)   </t>
  </si>
  <si>
    <t xml:space="preserve">Электр машиналар жана электр жабдыктары/Электрические машины и электрооборудование/Electrical machines and еlectrical equipment (9.1 тиркеме/Прил.9.1/Annex 9.1 - ЭИ / ЭИ /EI; 9.2-тиркеме/Прил.9.2/Annex 9.2 - БПББИ/ИСОП/IJEP)   </t>
  </si>
  <si>
    <r>
      <rPr>
        <sz val="16"/>
        <rFont val="Times New Roman"/>
        <family val="1"/>
        <charset val="204"/>
      </rPr>
      <t>Англис тили</t>
    </r>
    <r>
      <rPr>
        <b/>
        <sz val="16"/>
        <rFont val="Times New Roman"/>
        <family val="1"/>
        <charset val="204"/>
      </rPr>
      <t xml:space="preserve"> / Английский язык  / </t>
    </r>
    <r>
      <rPr>
        <sz val="16"/>
        <rFont val="Times New Roman"/>
        <family val="1"/>
        <charset val="204"/>
      </rPr>
      <t>English  language</t>
    </r>
  </si>
  <si>
    <t>ИЯ</t>
  </si>
  <si>
    <t>ЭИ ОУК  төрайымы                                            Гунина М.Г.</t>
  </si>
  <si>
    <t>Председатель УМК ЭИ       _______________</t>
  </si>
  <si>
    <t>The chairman of the ECM EI                               Gunina M.G.</t>
  </si>
  <si>
    <t>Начальник УУ   ___________</t>
  </si>
  <si>
    <t>ЭИ ОУКтун төрайымы                                       Гунина М.Г.</t>
  </si>
  <si>
    <t>Электр менен жабдуунун ишенимдүүлүгү/Надежность электроснабжения/Reliability of power supply</t>
  </si>
  <si>
    <t>Электр энергетикалык системдер жана тармактар</t>
  </si>
  <si>
    <t xml:space="preserve">/Электроэнергетические системы и сети/Electric power systems and networks </t>
  </si>
  <si>
    <t xml:space="preserve"> 1.2 -тиркеме / Прил.1.2 / Annex 1.2 - ЭИ / ЭИ /EI                </t>
  </si>
  <si>
    <t xml:space="preserve"> Электр энергетикадагы системдер жана тармактар (КД)/ Электроэнергетические системы и сети (КП) /Electric power systems and networks (CP)</t>
  </si>
  <si>
    <t>Электр тармактарды оптималдаштыруу/Оптимизация в электроэнергетических системах / Optimization in power systems</t>
  </si>
  <si>
    <t xml:space="preserve"> Оптимизациялоонун математикалык ыкмалары / Математические методы оптимизации/ Mathematical optimization methods</t>
  </si>
  <si>
    <t>Электр тармактардын элементтерин орнотуу, ишке киргизүү жана текшерүү/ Монтаж, наладка и испытания элементов электрических систем / Installation, commissioning and testing of elements of electric power systems</t>
  </si>
  <si>
    <t>Электр тармактардын элементтерин орнотуу жана ишке киргизүү жараяндары / Монтажные и пусконаладочные процессы элементов электроэнергетических систем/ Installation and commissioning processes of elements of electric power systems</t>
  </si>
  <si>
    <t>Электр энергетикалык тармактарды  долбоорлоонун автоматташтырылган системдери / Система автоматизированного  проектирования электроэнергетических систем / The system of automated design of power systems</t>
  </si>
  <si>
    <t>Электр энергетикалык тармактарды  долбоорлоонун заманбап технологиясы / Современные технологии проектирования электроэнергетических систем/ Modern technology design of electric power systems</t>
  </si>
  <si>
    <t xml:space="preserve">Электр энергетикалык системдерди релелик коргоо жана автоматташтыруу/Релейная защита и автоматизация электроэнергетических систем/Relay protection and automation of electric power systems </t>
  </si>
  <si>
    <t>Электр энергетикалык системдерди релелик коргоо (КД) / Релейная защита электроэнергетических систем (КП) /FRelay protection of power systems (СР)</t>
  </si>
  <si>
    <t>Релелик коргоо жана автоматташтыруунун түзүлүштөрүндөгү   санариптик элементтер/Цифровые элементы устройств релейной защиты и автоматики /Digital elements of relay protection and automation devices</t>
  </si>
  <si>
    <t>Релелик коргоо жана автоматташтыруунун түзүлүштөрүндөгү    элементтер/Элементы устройств релейной защиты и автоматики /Digital elements of relay protection and automation devices</t>
  </si>
  <si>
    <t>Релелик коргоонун  элементтерин орнотуу, ишке киргизүү жана текшерүү/ Монтаж, наладка и испытание устройств релейной защиты и автоматики / Installation, adjustment and testing of relay protection and automation devices</t>
  </si>
  <si>
    <t>Релелик коргоонун орнотмолоун орнотуу жана ишке киргизүү жараяндары / Монтажные и пусконалодочные процессы устройств релейной защиты и автоматики / Installation and commissioning processes of relay protection and automation devices</t>
  </si>
  <si>
    <t>Релелик коргоонун жана энергосистемди автоматташтырууну долбоорлоонун негизи / Основы проектирования релейной защиты и автоматики энергосистем / Fundamentals of the design of relay protection and automation of power systems</t>
  </si>
  <si>
    <t>Релелик коргоонун жана автоматташтыруунун элементтерин  долбоорлоонун заманбап технологиясы / Современные технологии проектирования элементов релейной защиты и автоматики / Modern technologies of designing elements of relay protection and automation</t>
  </si>
  <si>
    <t>Электр энергетикалык тармактарды башкаруунун теориясы/ Теория управления в электроэнергетических системах / Control Theory in Electric Power Systems</t>
  </si>
  <si>
    <t xml:space="preserve"> Электр энергетикалык тармактарды башкаруунун теориясынын элементтери / Элементы теории управления в электроэнергетических системах / Elements of control theory in electric power systems</t>
  </si>
  <si>
    <t xml:space="preserve"> 1.1 -тиркеме / Прил.1.3 / Annex 1.3 - ЭИ / ЭИ /EI                </t>
  </si>
  <si>
    <t>Гидроэлектр станциянын электрдик бөлүгү (КД) / Электрическая часть гидроэлектростанций (КП) / Electric part of hydro power plants (СP)</t>
  </si>
  <si>
    <t>Фотоэлектрдик станцияларды долбоорлоо (КД)/ Проектирование фотоэлектрических станций  (КП) /Photovoltaic power plant design (CP)</t>
  </si>
  <si>
    <t>Гидромеханиканын негиздери / Основы гидромеханики / Basics of Hydromechanics</t>
  </si>
  <si>
    <t>Гидроаэромеханика/Гидроаэромеханика/Fluid mechanics</t>
  </si>
  <si>
    <t>Шамал электр станцияларын долбоорлоо / Проектирование ветроэлектрических станций / Design of wind power plants</t>
  </si>
  <si>
    <t>Шамал агрегаттары /Ветровые агрегаты / Wind machines</t>
  </si>
  <si>
    <t>Күн имаратынын жылуулук техникалык негиздери / Основы теплотехники солнечных домов / Fundamentals of heat engineering solar houses</t>
  </si>
  <si>
    <t>Пассивдүү күн нуру аркылуу жылуулук менен камсыздоо системалары / Пассивные системы солнечного теплоснабжения / Passive solar heating systems</t>
  </si>
  <si>
    <t>ЭКБ кафедрасынын башчысы                                    Жабудаев Т.Ж.</t>
  </si>
  <si>
    <t>Зав.кафедрой ВИЭ                   ___________________</t>
  </si>
  <si>
    <t>The head of Department RE                                            Zhabudaev T.Zh.</t>
  </si>
  <si>
    <t xml:space="preserve"> 6.1 -тиркеме / Прил.6.1 / Annex 6.1 - ЭИ / ЭИ /EI                </t>
  </si>
  <si>
    <t xml:space="preserve"> 7.1 -тиркеме / Прил.7.1 / Annex 7.1 - ЭИ / ЭИ /EI                </t>
  </si>
  <si>
    <t>Гидроэлектр станциянын гидротехникалык курулмалары (КД)/ Гидротехнические сооружения гидроэлектростанций  (КП) /Hydrotechnical constructions of hydro power plants (СP)</t>
  </si>
  <si>
    <t>Күндүн нуру аркылуу суу жылытуучу орнотмолор (КД) / Солнечные водонагревательные установки (КП) /Solar water heaters (CP)</t>
  </si>
  <si>
    <t>Салттуу эмес жана  энергиянын калыптанма булактарынын теоретикалык негиздери /Теоретические основы нетрадиционных и возобновляемых источников энергии / Theoretical foundations of unconventional and Renewable Energy Sources</t>
  </si>
  <si>
    <t>Энергиянын калыптанма булактарын колдонуунун физикалык негиздери /Физические  основы использования возобновляемых источников энергии / Physical basis of the use of renewable energy sources</t>
  </si>
  <si>
    <t>Биогаз орнотмолору / Биогазовые установки / Biogas plants</t>
  </si>
  <si>
    <t>Биотехнологиялар/ Биотехнологии / Biotechnology</t>
  </si>
  <si>
    <t>Гидравликалык машинелер (КД) / Гидравлические машины (КП) /Hydraulic machines (CP)</t>
  </si>
  <si>
    <t>Инженердик гидрология / Инженерная гидрология/ Engineering Hydrology</t>
  </si>
  <si>
    <t>Кургак жер гидрологиясы / Гидрология суши / Land hydrology</t>
  </si>
  <si>
    <t>Гидроэнергетиканын теориялык негиздери / Теоретические основы гидроэнергетики / Theoretical basics of hydropower</t>
  </si>
  <si>
    <t>Гидроэнергетиканын физикалык негиздери/ Физические основы гидроэнергетики / Physical basics of hydropower</t>
  </si>
  <si>
    <t>Гидроэлектр станциянын жабдууларын монтаждоо/ Монтаж оборудования гидроэлектростанций /  Installation of equipment for hydro power plants</t>
  </si>
  <si>
    <t>Гидроэлектр станциянын монтаждоо жана ишке киргизүү, тууралоо процесстери / Монтажные и пусконалодочные процессы гидроэлектростанций / Installation and commissioning processes of hydro power plants</t>
  </si>
  <si>
    <t>Гидроэлектр станцияны долбоорлоонун автоматташтырылган системдери / Система автоматизированного  проектирования гидроэлектростанций / Computer-aided design of hydropower plants</t>
  </si>
  <si>
    <t xml:space="preserve"> 7.2-тиркеме/Прил.7.2/Annex 7.2 - БББПИ/ИСОП/IJEP            </t>
  </si>
  <si>
    <t xml:space="preserve"> 8.1 -тиркеме / Прил.8.1 / Annex 8.1 - ЭИ / ЭИ /EI                         </t>
  </si>
  <si>
    <t>Электр энергетикадагы маркетинг (КИ)/ Маркетинг в электроэнергетике (КР) /Marketing in the electric power industry (CW)</t>
  </si>
  <si>
    <t>Микро-макроэкономика / Микро-макроэкономика / Micro-Macroeconomics</t>
  </si>
  <si>
    <t>Электр энергетикадагы башкаруунун теориялык негиздери / Теоретические основы управления  электроэнергетикой / Theoretical Basics of management in the electric power industry</t>
  </si>
  <si>
    <t>Уюштуруунун теориясы / Теория организации / Organization Theory</t>
  </si>
  <si>
    <t>Экономикадагы математикалык ыкмалар / Математические методы в экономике /Mathematical methods in economics</t>
  </si>
  <si>
    <t>Колдонмо  экономика/ Прикладная экономика / Applied economics</t>
  </si>
  <si>
    <t>Электр энергетикасындагы инновацияларды башкаруу/ Управление инновациями в электроэнергетике / Innovation management in the electric power industry</t>
  </si>
  <si>
    <t>Энергетикалык ишканалардын ишмердүүлүгүн бизнес пландаштыруу / Бизнес планирование деятельности энергетических предприятий/ Business planning activity of energy enterprises</t>
  </si>
  <si>
    <t>Уюштуруучулук жүрүм-турум / Организационное поведение / Organizational behavior</t>
  </si>
  <si>
    <t>Электр энергетикасында иштиктүү байланыштын негиздери жана иш кагаздарын жүргүзүү  / Основы делового общения и делопризводство в электроэнергетике / Fundamentals of business communication and management in the electric power industry</t>
  </si>
  <si>
    <t xml:space="preserve">Энергиянын альтернативалык булактары/ Альтернативные источники энергии/ Alternative energy sources    </t>
  </si>
  <si>
    <t xml:space="preserve">Гидроэлектр энергетикасы/ Гидроэлектроэнергетика/ Hydro electric power engineering      </t>
  </si>
  <si>
    <t xml:space="preserve">Электр энергетикадагы менеджмент/ Менеджмент в электроэнергетике/ Energy Management   </t>
  </si>
  <si>
    <t>ЭКжМ/ЭБиМ/ESaM</t>
  </si>
  <si>
    <t>Председатель УМК ИСОП       _______________</t>
  </si>
  <si>
    <t>The chairman of the ECM IJEP                               Osmonalieva Sh.T.</t>
  </si>
  <si>
    <t>БББПИ ОУК  төрайымы                                     Осмоналиева Ш.Т.</t>
  </si>
  <si>
    <t>Гидроэлектр станцияларды монтаждоо жана ишке киргизүү процесстери / Монтажные и пусконалодочные процессы гидроэлектростанций / Installation and commissioning processes of hydro power plants</t>
  </si>
  <si>
    <t>Гидроэлектр станцияны  долбоорлоонун заманбап технологиялары / Современные технологии проектирования гидроэлектростанций / Modern technologies for designing hydro power plants</t>
  </si>
  <si>
    <t>Кризиске каршы башкаруу /Антикризисное управление /Crisis management</t>
  </si>
  <si>
    <r>
      <t xml:space="preserve">Өндүрүштүк практикасы / </t>
    </r>
    <r>
      <rPr>
        <b/>
        <sz val="14"/>
        <rFont val="Times New Roman"/>
        <family val="1"/>
        <charset val="204"/>
      </rPr>
      <t xml:space="preserve">Производственная практика </t>
    </r>
    <r>
      <rPr>
        <sz val="14"/>
        <rFont val="Times New Roman"/>
        <family val="1"/>
        <charset val="204"/>
      </rPr>
      <t>/ Production practice</t>
    </r>
  </si>
  <si>
    <r>
      <t xml:space="preserve">Квалификация алдындагы практикасы / </t>
    </r>
    <r>
      <rPr>
        <b/>
        <sz val="14"/>
        <rFont val="Times New Roman"/>
        <family val="1"/>
        <charset val="204"/>
      </rPr>
      <t xml:space="preserve">Предквалификационная практика </t>
    </r>
    <r>
      <rPr>
        <sz val="14"/>
        <rFont val="Times New Roman"/>
        <family val="1"/>
        <charset val="204"/>
      </rPr>
      <t>/ Prequalification practice</t>
    </r>
  </si>
  <si>
    <t>Электрдик байланыштардын обочолонуусу жана аша чыңалуусу / Изоляция и перенапряжение в электрических сетях/Isolation and overvoltage in electrical networks</t>
  </si>
  <si>
    <t>Электр энергетикадагы инвестициялык долбоорлорду башкаруу (КИ)/ Управление инвестиционными проектами в  электроэнергетике (КР) /Management of investment projects in the electric power industry (CW)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</si>
</sst>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64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17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4"/>
      <color indexed="12"/>
      <name val="Arial"/>
      <family val="2"/>
      <charset val="204"/>
    </font>
    <font>
      <b/>
      <i/>
      <sz val="7"/>
      <name val="Times New Roman"/>
      <family val="1"/>
      <charset val="204"/>
    </font>
    <font>
      <b/>
      <vertAlign val="superscript"/>
      <sz val="7"/>
      <name val="Times New Roman Cyr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Grid">
        <bgColor theme="0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41" fillId="0" borderId="0" applyNumberFormat="0" applyFont="0" applyFill="0" applyBorder="0" applyAlignment="0" applyProtection="0">
      <alignment vertical="top"/>
    </xf>
    <xf numFmtId="0" fontId="1" fillId="0" borderId="0"/>
    <xf numFmtId="0" fontId="28" fillId="0" borderId="0" applyNumberFormat="0" applyFont="0" applyFill="0" applyBorder="0" applyAlignment="0" applyProtection="0">
      <alignment vertical="top"/>
    </xf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</cellStyleXfs>
  <cellXfs count="894">
    <xf numFmtId="0" fontId="0" fillId="0" borderId="0" xfId="0"/>
    <xf numFmtId="0" fontId="10" fillId="24" borderId="0" xfId="0" applyFont="1" applyFill="1"/>
    <xf numFmtId="0" fontId="40" fillId="24" borderId="0" xfId="0" applyFont="1" applyFill="1" applyAlignment="1">
      <alignment wrapText="1"/>
    </xf>
    <xf numFmtId="0" fontId="40" fillId="24" borderId="0" xfId="0" applyFont="1" applyFill="1"/>
    <xf numFmtId="0" fontId="8" fillId="24" borderId="0" xfId="38" applyFont="1" applyFill="1"/>
    <xf numFmtId="0" fontId="40" fillId="24" borderId="0" xfId="0" applyFont="1" applyFill="1" applyBorder="1"/>
    <xf numFmtId="0" fontId="7" fillId="24" borderId="0" xfId="39" applyNumberFormat="1" applyFont="1" applyFill="1" applyBorder="1" applyAlignment="1">
      <alignment horizontal="center"/>
    </xf>
    <xf numFmtId="0" fontId="2" fillId="24" borderId="0" xfId="39" applyNumberFormat="1" applyFont="1" applyFill="1" applyBorder="1" applyAlignment="1"/>
    <xf numFmtId="0" fontId="28" fillId="24" borderId="0" xfId="39" applyNumberFormat="1" applyFill="1" applyBorder="1" applyAlignment="1"/>
    <xf numFmtId="0" fontId="32" fillId="24" borderId="0" xfId="39" applyNumberFormat="1" applyFont="1" applyFill="1" applyBorder="1" applyAlignment="1"/>
    <xf numFmtId="0" fontId="33" fillId="24" borderId="0" xfId="39" applyNumberFormat="1" applyFont="1" applyFill="1" applyBorder="1" applyAlignment="1">
      <alignment horizontal="left" indent="7"/>
    </xf>
    <xf numFmtId="0" fontId="33" fillId="24" borderId="0" xfId="39" applyNumberFormat="1" applyFont="1" applyFill="1" applyBorder="1" applyAlignment="1"/>
    <xf numFmtId="0" fontId="34" fillId="24" borderId="0" xfId="39" applyNumberFormat="1" applyFont="1" applyFill="1" applyBorder="1" applyAlignment="1"/>
    <xf numFmtId="0" fontId="28" fillId="24" borderId="0" xfId="39" applyNumberFormat="1" applyFill="1" applyAlignment="1"/>
    <xf numFmtId="0" fontId="28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Border="1" applyAlignment="1" applyProtection="1">
      <alignment vertical="top"/>
    </xf>
    <xf numFmtId="0" fontId="46" fillId="24" borderId="36" xfId="39" applyNumberFormat="1" applyFont="1" applyFill="1" applyBorder="1" applyAlignment="1">
      <alignment horizontal="center"/>
    </xf>
    <xf numFmtId="0" fontId="6" fillId="24" borderId="16" xfId="39" applyNumberFormat="1" applyFont="1" applyFill="1" applyBorder="1" applyAlignment="1">
      <alignment horizontal="center"/>
    </xf>
    <xf numFmtId="0" fontId="7" fillId="24" borderId="0" xfId="39" applyNumberFormat="1" applyFont="1" applyFill="1" applyBorder="1" applyAlignment="1">
      <alignment horizontal="center" vertical="center"/>
    </xf>
    <xf numFmtId="0" fontId="3" fillId="24" borderId="0" xfId="39" applyFont="1" applyFill="1" applyAlignment="1"/>
    <xf numFmtId="0" fontId="3" fillId="24" borderId="0" xfId="39" applyNumberFormat="1" applyFont="1" applyFill="1" applyBorder="1" applyAlignment="1" applyProtection="1">
      <alignment vertical="top"/>
    </xf>
    <xf numFmtId="0" fontId="7" fillId="24" borderId="0" xfId="39" applyFont="1" applyFill="1" applyAlignment="1"/>
    <xf numFmtId="0" fontId="5" fillId="24" borderId="0" xfId="39" applyNumberFormat="1" applyFont="1" applyFill="1" applyBorder="1" applyAlignment="1">
      <alignment horizontal="center"/>
    </xf>
    <xf numFmtId="0" fontId="6" fillId="24" borderId="0" xfId="39" applyFont="1" applyFill="1" applyAlignment="1"/>
    <xf numFmtId="0" fontId="5" fillId="24" borderId="0" xfId="39" applyFont="1" applyFill="1" applyAlignment="1"/>
    <xf numFmtId="0" fontId="5" fillId="24" borderId="0" xfId="39" applyFont="1" applyFill="1" applyBorder="1" applyAlignment="1"/>
    <xf numFmtId="0" fontId="6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 applyProtection="1">
      <alignment vertical="top"/>
    </xf>
    <xf numFmtId="0" fontId="49" fillId="24" borderId="21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vertical="center" wrapText="1"/>
    </xf>
    <xf numFmtId="0" fontId="49" fillId="24" borderId="0" xfId="39" applyFont="1" applyFill="1" applyAlignment="1"/>
    <xf numFmtId="0" fontId="49" fillId="24" borderId="0" xfId="39" applyFont="1" applyFill="1" applyBorder="1" applyAlignment="1"/>
    <xf numFmtId="0" fontId="49" fillId="24" borderId="0" xfId="39" applyNumberFormat="1" applyFont="1" applyFill="1" applyAlignment="1">
      <alignment horizontal="left" vertical="center"/>
    </xf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horizontal="left"/>
    </xf>
    <xf numFmtId="0" fontId="49" fillId="24" borderId="0" xfId="39" applyNumberFormat="1" applyFont="1" applyFill="1" applyBorder="1" applyAlignment="1">
      <alignment horizontal="left" vertical="center"/>
    </xf>
    <xf numFmtId="0" fontId="49" fillId="24" borderId="0" xfId="39" applyNumberFormat="1" applyFont="1" applyFill="1" applyBorder="1" applyAlignment="1"/>
    <xf numFmtId="0" fontId="49" fillId="24" borderId="0" xfId="39" applyNumberFormat="1" applyFont="1" applyFill="1" applyAlignment="1"/>
    <xf numFmtId="0" fontId="43" fillId="24" borderId="21" xfId="39" applyNumberFormat="1" applyFont="1" applyFill="1" applyBorder="1" applyAlignment="1">
      <alignment horizontal="center"/>
    </xf>
    <xf numFmtId="0" fontId="49" fillId="24" borderId="21" xfId="39" applyNumberFormat="1" applyFont="1" applyFill="1" applyBorder="1" applyAlignment="1"/>
    <xf numFmtId="0" fontId="49" fillId="24" borderId="0" xfId="0" applyFont="1" applyFill="1" applyBorder="1" applyAlignment="1">
      <alignment horizontal="center"/>
    </xf>
    <xf numFmtId="0" fontId="49" fillId="24" borderId="0" xfId="39" applyNumberFormat="1" applyFont="1" applyFill="1" applyAlignment="1">
      <alignment vertical="center"/>
    </xf>
    <xf numFmtId="0" fontId="49" fillId="24" borderId="51" xfId="39" applyNumberFormat="1" applyFont="1" applyFill="1" applyBorder="1" applyAlignment="1">
      <alignment horizontal="left" vertical="center"/>
    </xf>
    <xf numFmtId="0" fontId="5" fillId="24" borderId="0" xfId="0" applyFont="1" applyFill="1" applyBorder="1"/>
    <xf numFmtId="0" fontId="5" fillId="24" borderId="0" xfId="0" applyFont="1" applyFill="1" applyBorder="1" applyAlignment="1">
      <alignment horizontal="center"/>
    </xf>
    <xf numFmtId="0" fontId="5" fillId="24" borderId="0" xfId="0" applyFont="1" applyFill="1" applyBorder="1" applyAlignment="1">
      <alignment horizontal="center" vertical="center"/>
    </xf>
    <xf numFmtId="0" fontId="5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Alignment="1"/>
    <xf numFmtId="0" fontId="5" fillId="24" borderId="0" xfId="39" applyNumberFormat="1" applyFont="1" applyFill="1" applyAlignment="1">
      <alignment horizontal="center" vertical="center"/>
    </xf>
    <xf numFmtId="0" fontId="5" fillId="24" borderId="0" xfId="39" applyNumberFormat="1" applyFont="1" applyFill="1" applyAlignment="1">
      <alignment horizontal="left" vertical="center"/>
    </xf>
    <xf numFmtId="0" fontId="5" fillId="24" borderId="0" xfId="0" quotePrefix="1" applyFont="1" applyFill="1" applyBorder="1" applyAlignment="1">
      <alignment horizontal="center" vertical="center"/>
    </xf>
    <xf numFmtId="0" fontId="6" fillId="24" borderId="0" xfId="0" applyFont="1" applyFill="1"/>
    <xf numFmtId="0" fontId="10" fillId="24" borderId="0" xfId="0" applyFont="1" applyFill="1" applyBorder="1"/>
    <xf numFmtId="0" fontId="40" fillId="24" borderId="0" xfId="38" applyFont="1" applyFill="1"/>
    <xf numFmtId="0" fontId="53" fillId="24" borderId="0" xfId="0" applyFont="1" applyFill="1"/>
    <xf numFmtId="0" fontId="6" fillId="24" borderId="0" xfId="0" applyFont="1" applyFill="1" applyBorder="1"/>
    <xf numFmtId="0" fontId="55" fillId="24" borderId="0" xfId="0" applyFont="1" applyFill="1" applyAlignment="1">
      <alignment horizontal="right"/>
    </xf>
    <xf numFmtId="0" fontId="10" fillId="24" borderId="0" xfId="0" quotePrefix="1" applyFont="1" applyFill="1" applyBorder="1" applyAlignment="1">
      <alignment horizontal="left"/>
    </xf>
    <xf numFmtId="0" fontId="40" fillId="24" borderId="0" xfId="0" quotePrefix="1" applyFont="1" applyFill="1" applyBorder="1"/>
    <xf numFmtId="0" fontId="10" fillId="24" borderId="42" xfId="0" applyFont="1" applyFill="1" applyBorder="1" applyAlignment="1">
      <alignment horizontal="center" vertical="center" wrapText="1"/>
    </xf>
    <xf numFmtId="0" fontId="10" fillId="24" borderId="21" xfId="0" applyFont="1" applyFill="1" applyBorder="1" applyAlignment="1">
      <alignment horizontal="center" vertical="center" wrapText="1"/>
    </xf>
    <xf numFmtId="0" fontId="40" fillId="24" borderId="21" xfId="0" applyFont="1" applyFill="1" applyBorder="1" applyAlignment="1">
      <alignment horizontal="center" vertical="center"/>
    </xf>
    <xf numFmtId="0" fontId="53" fillId="24" borderId="0" xfId="0" applyFont="1" applyFill="1" applyBorder="1"/>
    <xf numFmtId="0" fontId="10" fillId="24" borderId="0" xfId="38" applyFont="1" applyFill="1" applyBorder="1"/>
    <xf numFmtId="0" fontId="40" fillId="24" borderId="0" xfId="0" applyFont="1" applyFill="1" applyBorder="1" applyAlignment="1"/>
    <xf numFmtId="0" fontId="10" fillId="24" borderId="0" xfId="0" applyFont="1" applyFill="1" applyBorder="1" applyAlignment="1"/>
    <xf numFmtId="0" fontId="40" fillId="0" borderId="0" xfId="0" applyFont="1" applyFill="1" applyBorder="1"/>
    <xf numFmtId="0" fontId="53" fillId="24" borderId="0" xfId="39" applyNumberFormat="1" applyFont="1" applyFill="1" applyBorder="1" applyAlignment="1">
      <alignment horizontal="left"/>
    </xf>
    <xf numFmtId="0" fontId="40" fillId="24" borderId="42" xfId="0" applyFont="1" applyFill="1" applyBorder="1" applyAlignment="1">
      <alignment horizontal="center" vertical="center"/>
    </xf>
    <xf numFmtId="0" fontId="40" fillId="24" borderId="0" xfId="38" applyFont="1" applyFill="1" applyAlignment="1">
      <alignment horizontal="left" vertical="center" wrapText="1"/>
    </xf>
    <xf numFmtId="0" fontId="40" fillId="24" borderId="0" xfId="38" applyFont="1" applyFill="1" applyAlignment="1">
      <alignment horizontal="left" vertical="center" wrapText="1"/>
    </xf>
    <xf numFmtId="0" fontId="40" fillId="24" borderId="21" xfId="0" applyFont="1" applyFill="1" applyBorder="1" applyAlignment="1">
      <alignment vertical="center" wrapText="1"/>
    </xf>
    <xf numFmtId="0" fontId="40" fillId="24" borderId="26" xfId="0" applyFont="1" applyFill="1" applyBorder="1" applyAlignment="1">
      <alignment vertical="center" wrapText="1"/>
    </xf>
    <xf numFmtId="0" fontId="10" fillId="24" borderId="0" xfId="38" applyFont="1" applyFill="1"/>
    <xf numFmtId="0" fontId="9" fillId="24" borderId="0" xfId="38" applyFont="1" applyFill="1"/>
    <xf numFmtId="0" fontId="9" fillId="24" borderId="0" xfId="38" applyFont="1" applyFill="1" applyBorder="1"/>
    <xf numFmtId="0" fontId="10" fillId="24" borderId="0" xfId="38" applyFont="1" applyFill="1" applyBorder="1" applyAlignment="1"/>
    <xf numFmtId="0" fontId="10" fillId="24" borderId="0" xfId="38" applyFont="1" applyFill="1" applyAlignment="1">
      <alignment vertical="center" wrapText="1"/>
    </xf>
    <xf numFmtId="0" fontId="40" fillId="24" borderId="42" xfId="0" applyFont="1" applyFill="1" applyBorder="1" applyAlignment="1">
      <alignment horizontal="center" vertical="center"/>
    </xf>
    <xf numFmtId="0" fontId="40" fillId="24" borderId="26" xfId="0" applyFont="1" applyFill="1" applyBorder="1" applyAlignment="1">
      <alignment horizontal="center" vertical="center"/>
    </xf>
    <xf numFmtId="0" fontId="40" fillId="24" borderId="0" xfId="0" applyFont="1" applyFill="1" applyBorder="1" applyAlignment="1">
      <alignment horizontal="center" vertical="center"/>
    </xf>
    <xf numFmtId="0" fontId="9" fillId="24" borderId="22" xfId="0" applyNumberFormat="1" applyFont="1" applyFill="1" applyBorder="1" applyAlignment="1">
      <alignment horizontal="center" vertical="center"/>
    </xf>
    <xf numFmtId="0" fontId="9" fillId="24" borderId="28" xfId="0" quotePrefix="1" applyNumberFormat="1" applyFont="1" applyFill="1" applyBorder="1" applyAlignment="1">
      <alignment horizontal="center" vertical="center"/>
    </xf>
    <xf numFmtId="0" fontId="8" fillId="24" borderId="30" xfId="0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center" vertical="center"/>
    </xf>
    <xf numFmtId="0" fontId="9" fillId="26" borderId="21" xfId="0" applyNumberFormat="1" applyFont="1" applyFill="1" applyBorder="1" applyAlignment="1">
      <alignment horizontal="center" vertical="center"/>
    </xf>
    <xf numFmtId="0" fontId="9" fillId="26" borderId="21" xfId="0" quotePrefix="1" applyNumberFormat="1" applyFont="1" applyFill="1" applyBorder="1" applyAlignment="1">
      <alignment horizontal="center" vertical="center"/>
    </xf>
    <xf numFmtId="0" fontId="9" fillId="24" borderId="48" xfId="0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/>
    </xf>
    <xf numFmtId="16" fontId="9" fillId="24" borderId="21" xfId="0" applyNumberFormat="1" applyFont="1" applyFill="1" applyBorder="1" applyAlignment="1">
      <alignment horizontal="left"/>
    </xf>
    <xf numFmtId="0" fontId="59" fillId="24" borderId="48" xfId="0" applyFont="1" applyFill="1" applyBorder="1" applyAlignment="1">
      <alignment horizontal="center" vertical="center" textRotation="90" wrapText="1"/>
    </xf>
    <xf numFmtId="0" fontId="8" fillId="24" borderId="48" xfId="0" applyFont="1" applyFill="1" applyBorder="1" applyAlignment="1">
      <alignment horizontal="center" vertical="center" textRotation="90" wrapText="1"/>
    </xf>
    <xf numFmtId="0" fontId="8" fillId="24" borderId="42" xfId="0" applyFont="1" applyFill="1" applyBorder="1" applyAlignment="1">
      <alignment horizontal="center" vertical="center" wrapText="1"/>
    </xf>
    <xf numFmtId="0" fontId="9" fillId="24" borderId="40" xfId="0" applyFont="1" applyFill="1" applyBorder="1" applyAlignment="1">
      <alignment horizontal="left"/>
    </xf>
    <xf numFmtId="0" fontId="8" fillId="24" borderId="34" xfId="0" applyFont="1" applyFill="1" applyBorder="1" applyAlignment="1">
      <alignment horizontal="left" wrapText="1"/>
    </xf>
    <xf numFmtId="0" fontId="38" fillId="28" borderId="16" xfId="39" applyNumberFormat="1" applyFont="1" applyFill="1" applyBorder="1" applyAlignment="1">
      <alignment horizontal="center"/>
    </xf>
    <xf numFmtId="0" fontId="40" fillId="24" borderId="0" xfId="0" applyFont="1" applyFill="1"/>
    <xf numFmtId="0" fontId="40" fillId="24" borderId="0" xfId="0" applyFont="1" applyFill="1" applyBorder="1"/>
    <xf numFmtId="0" fontId="47" fillId="24" borderId="16" xfId="0" applyFont="1" applyFill="1" applyBorder="1" applyAlignment="1">
      <alignment horizontal="center" vertical="center"/>
    </xf>
    <xf numFmtId="0" fontId="39" fillId="24" borderId="16" xfId="39" applyNumberFormat="1" applyFont="1" applyFill="1" applyBorder="1" applyAlignment="1">
      <alignment horizontal="center"/>
    </xf>
    <xf numFmtId="0" fontId="46" fillId="24" borderId="16" xfId="39" applyNumberFormat="1" applyFont="1" applyFill="1" applyBorder="1" applyAlignment="1">
      <alignment horizontal="center"/>
    </xf>
    <xf numFmtId="0" fontId="38" fillId="24" borderId="16" xfId="39" applyNumberFormat="1" applyFont="1" applyFill="1" applyBorder="1" applyAlignment="1">
      <alignment horizontal="center"/>
    </xf>
    <xf numFmtId="0" fontId="38" fillId="24" borderId="20" xfId="39" applyNumberFormat="1" applyFont="1" applyFill="1" applyBorder="1" applyAlignment="1">
      <alignment horizontal="center"/>
    </xf>
    <xf numFmtId="0" fontId="39" fillId="24" borderId="16" xfId="39" applyNumberFormat="1" applyFont="1" applyFill="1" applyBorder="1" applyAlignment="1">
      <alignment horizontal="center" vertical="center"/>
    </xf>
    <xf numFmtId="0" fontId="38" fillId="24" borderId="16" xfId="39" applyNumberFormat="1" applyFont="1" applyFill="1" applyBorder="1" applyAlignment="1">
      <alignment horizontal="center" vertical="center"/>
    </xf>
    <xf numFmtId="0" fontId="6" fillId="24" borderId="16" xfId="39" applyFont="1" applyFill="1" applyBorder="1" applyAlignment="1">
      <alignment horizontal="center"/>
    </xf>
    <xf numFmtId="0" fontId="38" fillId="24" borderId="22" xfId="39" applyNumberFormat="1" applyFont="1" applyFill="1" applyBorder="1" applyAlignment="1">
      <alignment horizontal="center" vertical="center"/>
    </xf>
    <xf numFmtId="0" fontId="53" fillId="24" borderId="58" xfId="0" applyFont="1" applyFill="1" applyBorder="1" applyAlignment="1">
      <alignment horizontal="center" vertical="center" textRotation="90" wrapText="1"/>
    </xf>
    <xf numFmtId="0" fontId="9" fillId="24" borderId="16" xfId="0" applyFont="1" applyFill="1" applyBorder="1" applyAlignment="1">
      <alignment horizontal="center" vertical="center"/>
    </xf>
    <xf numFmtId="0" fontId="9" fillId="24" borderId="43" xfId="0" quotePrefix="1" applyNumberFormat="1" applyFont="1" applyFill="1" applyBorder="1" applyAlignment="1">
      <alignment horizontal="center" vertical="center"/>
    </xf>
    <xf numFmtId="0" fontId="9" fillId="26" borderId="30" xfId="0" applyNumberFormat="1" applyFont="1" applyFill="1" applyBorder="1" applyAlignment="1">
      <alignment horizontal="center" vertical="center"/>
    </xf>
    <xf numFmtId="0" fontId="9" fillId="24" borderId="28" xfId="0" applyNumberFormat="1" applyFont="1" applyFill="1" applyBorder="1" applyAlignment="1">
      <alignment horizontal="center" vertical="center"/>
    </xf>
    <xf numFmtId="0" fontId="9" fillId="24" borderId="43" xfId="0" applyNumberFormat="1" applyFont="1" applyFill="1" applyBorder="1" applyAlignment="1">
      <alignment horizontal="center" vertical="center"/>
    </xf>
    <xf numFmtId="0" fontId="9" fillId="24" borderId="33" xfId="0" applyNumberFormat="1" applyFont="1" applyFill="1" applyBorder="1" applyAlignment="1">
      <alignment horizontal="center" vertical="center"/>
    </xf>
    <xf numFmtId="0" fontId="9" fillId="24" borderId="29" xfId="0" quotePrefix="1" applyFont="1" applyFill="1" applyBorder="1" applyAlignment="1">
      <alignment horizontal="center" vertical="center"/>
    </xf>
    <xf numFmtId="16" fontId="8" fillId="24" borderId="30" xfId="0" applyNumberFormat="1" applyFont="1" applyFill="1" applyBorder="1" applyAlignment="1">
      <alignment horizontal="left" vertical="center"/>
    </xf>
    <xf numFmtId="0" fontId="8" fillId="24" borderId="17" xfId="0" applyFont="1" applyFill="1" applyBorder="1" applyAlignment="1">
      <alignment horizontal="center" vertical="center"/>
    </xf>
    <xf numFmtId="0" fontId="9" fillId="26" borderId="30" xfId="0" quotePrefix="1" applyNumberFormat="1" applyFont="1" applyFill="1" applyBorder="1" applyAlignment="1">
      <alignment horizontal="center" vertical="center"/>
    </xf>
    <xf numFmtId="0" fontId="9" fillId="24" borderId="19" xfId="0" quotePrefix="1" applyNumberFormat="1" applyFont="1" applyFill="1" applyBorder="1" applyAlignment="1">
      <alignment horizontal="center" vertical="center"/>
    </xf>
    <xf numFmtId="0" fontId="9" fillId="24" borderId="16" xfId="0" applyNumberFormat="1" applyFont="1" applyFill="1" applyBorder="1" applyAlignment="1">
      <alignment horizontal="center" vertical="center"/>
    </xf>
    <xf numFmtId="0" fontId="9" fillId="24" borderId="20" xfId="0" quotePrefix="1" applyNumberFormat="1" applyFont="1" applyFill="1" applyBorder="1" applyAlignment="1">
      <alignment horizontal="center" vertical="center"/>
    </xf>
    <xf numFmtId="0" fontId="9" fillId="26" borderId="17" xfId="0" quotePrefix="1" applyNumberFormat="1" applyFont="1" applyFill="1" applyBorder="1" applyAlignment="1">
      <alignment horizontal="center" vertical="center"/>
    </xf>
    <xf numFmtId="0" fontId="9" fillId="24" borderId="34" xfId="0" applyNumberFormat="1" applyFont="1" applyFill="1" applyBorder="1" applyAlignment="1">
      <alignment horizontal="center" vertical="center"/>
    </xf>
    <xf numFmtId="0" fontId="9" fillId="24" borderId="31" xfId="0" applyNumberFormat="1" applyFont="1" applyFill="1" applyBorder="1" applyAlignment="1">
      <alignment horizontal="center" vertical="center"/>
    </xf>
    <xf numFmtId="0" fontId="9" fillId="24" borderId="38" xfId="0" applyNumberFormat="1" applyFont="1" applyFill="1" applyBorder="1" applyAlignment="1">
      <alignment horizontal="center" vertical="center"/>
    </xf>
    <xf numFmtId="0" fontId="9" fillId="24" borderId="20" xfId="0" applyNumberFormat="1" applyFont="1" applyFill="1" applyBorder="1" applyAlignment="1">
      <alignment horizontal="center" vertical="center"/>
    </xf>
    <xf numFmtId="0" fontId="9" fillId="26" borderId="17" xfId="0" applyNumberFormat="1" applyFont="1" applyFill="1" applyBorder="1" applyAlignment="1">
      <alignment horizontal="center" vertical="center"/>
    </xf>
    <xf numFmtId="16" fontId="9" fillId="24" borderId="29" xfId="0" quotePrefix="1" applyNumberFormat="1" applyFont="1" applyFill="1" applyBorder="1" applyAlignment="1">
      <alignment horizontal="center" vertical="center"/>
    </xf>
    <xf numFmtId="0" fontId="8" fillId="24" borderId="37" xfId="0" applyFont="1" applyFill="1" applyBorder="1" applyAlignment="1">
      <alignment horizontal="left" wrapText="1"/>
    </xf>
    <xf numFmtId="0" fontId="9" fillId="24" borderId="17" xfId="0" applyFont="1" applyFill="1" applyBorder="1" applyAlignment="1">
      <alignment horizontal="center" vertical="center"/>
    </xf>
    <xf numFmtId="0" fontId="9" fillId="24" borderId="32" xfId="0" applyFont="1" applyFill="1" applyBorder="1" applyAlignment="1">
      <alignment horizontal="center" vertical="center"/>
    </xf>
    <xf numFmtId="0" fontId="9" fillId="24" borderId="39" xfId="0" quotePrefix="1" applyNumberFormat="1" applyFont="1" applyFill="1" applyBorder="1" applyAlignment="1">
      <alignment horizontal="center" vertical="center"/>
    </xf>
    <xf numFmtId="0" fontId="9" fillId="24" borderId="19" xfId="0" applyNumberFormat="1" applyFont="1" applyFill="1" applyBorder="1" applyAlignment="1">
      <alignment horizontal="center" vertical="center"/>
    </xf>
    <xf numFmtId="0" fontId="9" fillId="24" borderId="40" xfId="0" quotePrefix="1" applyFont="1" applyFill="1" applyBorder="1" applyAlignment="1">
      <alignment horizontal="center" vertical="center"/>
    </xf>
    <xf numFmtId="0" fontId="9" fillId="24" borderId="17" xfId="0" quotePrefix="1" applyFont="1" applyFill="1" applyBorder="1" applyAlignment="1">
      <alignment horizontal="center" vertical="center"/>
    </xf>
    <xf numFmtId="0" fontId="9" fillId="24" borderId="40" xfId="0" applyNumberFormat="1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8" fillId="24" borderId="19" xfId="0" applyFont="1" applyFill="1" applyBorder="1" applyAlignment="1">
      <alignment wrapText="1"/>
    </xf>
    <xf numFmtId="0" fontId="9" fillId="24" borderId="30" xfId="0" quotePrefix="1" applyFont="1" applyFill="1" applyBorder="1" applyAlignment="1">
      <alignment horizontal="center" vertical="center"/>
    </xf>
    <xf numFmtId="0" fontId="9" fillId="24" borderId="62" xfId="0" quotePrefix="1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4" borderId="69" xfId="0" applyFont="1" applyFill="1" applyBorder="1" applyAlignment="1">
      <alignment horizontal="center" vertical="center"/>
    </xf>
    <xf numFmtId="0" fontId="9" fillId="24" borderId="68" xfId="0" applyNumberFormat="1" applyFont="1" applyFill="1" applyBorder="1" applyAlignment="1">
      <alignment horizontal="center" vertical="center"/>
    </xf>
    <xf numFmtId="0" fontId="9" fillId="24" borderId="36" xfId="0" applyNumberFormat="1" applyFont="1" applyFill="1" applyBorder="1" applyAlignment="1">
      <alignment horizontal="center" vertical="center"/>
    </xf>
    <xf numFmtId="0" fontId="9" fillId="24" borderId="45" xfId="0" quotePrefix="1" applyNumberFormat="1" applyFont="1" applyFill="1" applyBorder="1" applyAlignment="1">
      <alignment horizontal="center" vertical="center"/>
    </xf>
    <xf numFmtId="0" fontId="9" fillId="26" borderId="61" xfId="0" quotePrefix="1" applyNumberFormat="1" applyFont="1" applyFill="1" applyBorder="1" applyAlignment="1">
      <alignment horizontal="center" vertical="center"/>
    </xf>
    <xf numFmtId="0" fontId="9" fillId="24" borderId="68" xfId="0" quotePrefix="1" applyNumberFormat="1" applyFont="1" applyFill="1" applyBorder="1" applyAlignment="1">
      <alignment horizontal="center" vertical="center"/>
    </xf>
    <xf numFmtId="0" fontId="9" fillId="24" borderId="45" xfId="0" applyNumberFormat="1" applyFont="1" applyFill="1" applyBorder="1" applyAlignment="1">
      <alignment horizontal="center" vertical="center"/>
    </xf>
    <xf numFmtId="0" fontId="9" fillId="26" borderId="61" xfId="0" applyNumberFormat="1" applyFont="1" applyFill="1" applyBorder="1" applyAlignment="1">
      <alignment horizontal="center" vertical="center"/>
    </xf>
    <xf numFmtId="0" fontId="9" fillId="24" borderId="46" xfId="0" applyNumberFormat="1" applyFont="1" applyFill="1" applyBorder="1" applyAlignment="1">
      <alignment horizontal="center" vertical="center"/>
    </xf>
    <xf numFmtId="0" fontId="8" fillId="24" borderId="21" xfId="0" applyFont="1" applyFill="1" applyBorder="1" applyAlignment="1">
      <alignment horizontal="center"/>
    </xf>
    <xf numFmtId="0" fontId="9" fillId="24" borderId="21" xfId="0" quotePrefix="1" applyFont="1" applyFill="1" applyBorder="1" applyAlignment="1">
      <alignment horizontal="center" vertical="center"/>
    </xf>
    <xf numFmtId="0" fontId="9" fillId="24" borderId="42" xfId="0" quotePrefix="1" applyFont="1" applyFill="1" applyBorder="1" applyAlignment="1">
      <alignment horizontal="center" vertical="center"/>
    </xf>
    <xf numFmtId="0" fontId="9" fillId="26" borderId="21" xfId="0" applyFont="1" applyFill="1" applyBorder="1" applyAlignment="1">
      <alignment horizontal="center"/>
    </xf>
    <xf numFmtId="0" fontId="9" fillId="26" borderId="21" xfId="0" applyFont="1" applyFill="1" applyBorder="1" applyAlignment="1">
      <alignment horizontal="center" vertical="center"/>
    </xf>
    <xf numFmtId="0" fontId="9" fillId="26" borderId="42" xfId="0" quotePrefix="1" applyFont="1" applyFill="1" applyBorder="1" applyAlignment="1">
      <alignment horizontal="center" vertical="center"/>
    </xf>
    <xf numFmtId="0" fontId="9" fillId="26" borderId="21" xfId="0" quotePrefix="1" applyFont="1" applyFill="1" applyBorder="1" applyAlignment="1">
      <alignment horizontal="center" vertical="center"/>
    </xf>
    <xf numFmtId="0" fontId="9" fillId="26" borderId="42" xfId="0" quotePrefix="1" applyFont="1" applyFill="1" applyBorder="1" applyAlignment="1">
      <alignment horizontal="center" vertical="center"/>
    </xf>
    <xf numFmtId="1" fontId="9" fillId="26" borderId="42" xfId="0" quotePrefix="1" applyNumberFormat="1" applyFont="1" applyFill="1" applyBorder="1" applyAlignment="1">
      <alignment horizontal="center" vertical="center"/>
    </xf>
    <xf numFmtId="0" fontId="9" fillId="26" borderId="35" xfId="0" quotePrefix="1" applyFont="1" applyFill="1" applyBorder="1" applyAlignment="1">
      <alignment horizontal="center" vertical="center"/>
    </xf>
    <xf numFmtId="0" fontId="9" fillId="24" borderId="52" xfId="0" quotePrefix="1" applyFont="1" applyFill="1" applyBorder="1" applyAlignment="1">
      <alignment horizontal="center" vertical="center"/>
    </xf>
    <xf numFmtId="0" fontId="9" fillId="26" borderId="42" xfId="0" applyFont="1" applyFill="1" applyBorder="1" applyAlignment="1">
      <alignment horizontal="center" vertical="center"/>
    </xf>
    <xf numFmtId="0" fontId="9" fillId="26" borderId="48" xfId="0" applyFont="1" applyFill="1" applyBorder="1" applyAlignment="1">
      <alignment horizontal="center" vertical="center"/>
    </xf>
    <xf numFmtId="16" fontId="8" fillId="26" borderId="21" xfId="0" applyNumberFormat="1" applyFont="1" applyFill="1" applyBorder="1" applyAlignment="1">
      <alignment horizontal="left"/>
    </xf>
    <xf numFmtId="1" fontId="9" fillId="26" borderId="21" xfId="0" quotePrefix="1" applyNumberFormat="1" applyFont="1" applyFill="1" applyBorder="1" applyAlignment="1">
      <alignment horizontal="center" vertical="center"/>
    </xf>
    <xf numFmtId="0" fontId="8" fillId="24" borderId="0" xfId="0" applyFont="1" applyFill="1" applyBorder="1"/>
    <xf numFmtId="0" fontId="8" fillId="24" borderId="0" xfId="0" applyFont="1" applyFill="1"/>
    <xf numFmtId="16" fontId="8" fillId="24" borderId="30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16" fontId="9" fillId="24" borderId="21" xfId="0" applyNumberFormat="1" applyFont="1" applyFill="1" applyBorder="1" applyAlignment="1">
      <alignment horizontal="left" wrapText="1"/>
    </xf>
    <xf numFmtId="0" fontId="8" fillId="26" borderId="21" xfId="0" applyFont="1" applyFill="1" applyBorder="1" applyAlignment="1">
      <alignment horizontal="center" vertical="center" wrapText="1"/>
    </xf>
    <xf numFmtId="0" fontId="9" fillId="26" borderId="21" xfId="0" quotePrefix="1" applyFont="1" applyFill="1" applyBorder="1" applyAlignment="1">
      <alignment horizontal="center" vertical="center" wrapText="1"/>
    </xf>
    <xf numFmtId="0" fontId="9" fillId="26" borderId="21" xfId="0" applyFont="1" applyFill="1" applyBorder="1" applyAlignment="1">
      <alignment horizontal="center" vertical="center" wrapText="1"/>
    </xf>
    <xf numFmtId="0" fontId="9" fillId="26" borderId="48" xfId="0" applyFont="1" applyFill="1" applyBorder="1" applyAlignment="1">
      <alignment horizontal="center" vertical="center" wrapText="1"/>
    </xf>
    <xf numFmtId="0" fontId="9" fillId="26" borderId="21" xfId="0" applyNumberFormat="1" applyFont="1" applyFill="1" applyBorder="1" applyAlignment="1">
      <alignment horizontal="center" vertical="center" wrapText="1"/>
    </xf>
    <xf numFmtId="1" fontId="9" fillId="26" borderId="21" xfId="0" applyNumberFormat="1" applyFont="1" applyFill="1" applyBorder="1" applyAlignment="1">
      <alignment horizontal="center" vertical="center" wrapText="1"/>
    </xf>
    <xf numFmtId="0" fontId="9" fillId="24" borderId="21" xfId="0" applyFont="1" applyFill="1" applyBorder="1" applyAlignment="1">
      <alignment horizontal="center" vertical="center" wrapText="1"/>
    </xf>
    <xf numFmtId="0" fontId="8" fillId="24" borderId="42" xfId="0" quotePrefix="1" applyFont="1" applyFill="1" applyBorder="1" applyAlignment="1">
      <alignment horizontal="center" vertical="center" wrapText="1"/>
    </xf>
    <xf numFmtId="0" fontId="8" fillId="24" borderId="21" xfId="0" applyFont="1" applyFill="1" applyBorder="1" applyAlignment="1">
      <alignment horizontal="center" vertical="center" wrapText="1"/>
    </xf>
    <xf numFmtId="16" fontId="8" fillId="26" borderId="21" xfId="0" applyNumberFormat="1" applyFont="1" applyFill="1" applyBorder="1" applyAlignment="1">
      <alignment horizontal="left" wrapText="1"/>
    </xf>
    <xf numFmtId="0" fontId="9" fillId="26" borderId="67" xfId="0" applyFont="1" applyFill="1" applyBorder="1" applyAlignment="1">
      <alignment horizontal="left" wrapText="1"/>
    </xf>
    <xf numFmtId="0" fontId="9" fillId="26" borderId="42" xfId="0" applyFont="1" applyFill="1" applyBorder="1" applyAlignment="1">
      <alignment horizontal="center" vertical="center" wrapText="1"/>
    </xf>
    <xf numFmtId="0" fontId="9" fillId="26" borderId="21" xfId="0" quotePrefix="1" applyNumberFormat="1" applyFont="1" applyFill="1" applyBorder="1" applyAlignment="1">
      <alignment horizontal="center" vertical="center" wrapText="1"/>
    </xf>
    <xf numFmtId="1" fontId="9" fillId="26" borderId="21" xfId="0" quotePrefix="1" applyNumberFormat="1" applyFont="1" applyFill="1" applyBorder="1" applyAlignment="1">
      <alignment horizontal="center" vertical="center" wrapText="1"/>
    </xf>
    <xf numFmtId="0" fontId="9" fillId="24" borderId="21" xfId="0" quotePrefix="1" applyFont="1" applyFill="1" applyBorder="1" applyAlignment="1">
      <alignment horizontal="center" vertical="center" wrapText="1"/>
    </xf>
    <xf numFmtId="0" fontId="9" fillId="26" borderId="41" xfId="0" applyFont="1" applyFill="1" applyBorder="1" applyAlignment="1">
      <alignment horizontal="left" wrapText="1"/>
    </xf>
    <xf numFmtId="0" fontId="9" fillId="26" borderId="42" xfId="0" quotePrefix="1" applyFont="1" applyFill="1" applyBorder="1" applyAlignment="1">
      <alignment horizontal="center" vertical="center" wrapText="1"/>
    </xf>
    <xf numFmtId="0" fontId="8" fillId="24" borderId="17" xfId="0" applyFont="1" applyFill="1" applyBorder="1" applyAlignment="1">
      <alignment horizontal="center" vertical="center" wrapText="1"/>
    </xf>
    <xf numFmtId="0" fontId="9" fillId="24" borderId="17" xfId="0" quotePrefix="1" applyFont="1" applyFill="1" applyBorder="1" applyAlignment="1">
      <alignment horizontal="center" vertical="center" wrapText="1"/>
    </xf>
    <xf numFmtId="0" fontId="9" fillId="24" borderId="17" xfId="0" applyFont="1" applyFill="1" applyBorder="1" applyAlignment="1">
      <alignment horizontal="center" vertical="center" wrapText="1"/>
    </xf>
    <xf numFmtId="0" fontId="9" fillId="24" borderId="32" xfId="0" applyFont="1" applyFill="1" applyBorder="1" applyAlignment="1">
      <alignment horizontal="center" vertical="center" wrapText="1"/>
    </xf>
    <xf numFmtId="0" fontId="9" fillId="24" borderId="19" xfId="0" applyNumberFormat="1" applyFont="1" applyFill="1" applyBorder="1" applyAlignment="1">
      <alignment horizontal="center" vertical="center" wrapText="1"/>
    </xf>
    <xf numFmtId="0" fontId="9" fillId="24" borderId="16" xfId="0" applyNumberFormat="1" applyFont="1" applyFill="1" applyBorder="1" applyAlignment="1">
      <alignment horizontal="center" vertical="center" wrapText="1"/>
    </xf>
    <xf numFmtId="0" fontId="9" fillId="24" borderId="20" xfId="0" quotePrefix="1" applyNumberFormat="1" applyFont="1" applyFill="1" applyBorder="1" applyAlignment="1">
      <alignment horizontal="center" vertical="center" wrapText="1"/>
    </xf>
    <xf numFmtId="0" fontId="9" fillId="26" borderId="17" xfId="0" quotePrefix="1" applyNumberFormat="1" applyFont="1" applyFill="1" applyBorder="1" applyAlignment="1">
      <alignment horizontal="center" vertical="center" wrapText="1"/>
    </xf>
    <xf numFmtId="0" fontId="9" fillId="24" borderId="19" xfId="0" quotePrefix="1" applyNumberFormat="1" applyFont="1" applyFill="1" applyBorder="1" applyAlignment="1">
      <alignment horizontal="center" vertical="center" wrapText="1"/>
    </xf>
    <xf numFmtId="0" fontId="9" fillId="24" borderId="20" xfId="0" applyNumberFormat="1" applyFont="1" applyFill="1" applyBorder="1" applyAlignment="1">
      <alignment horizontal="center" vertical="center" wrapText="1"/>
    </xf>
    <xf numFmtId="0" fontId="9" fillId="26" borderId="17" xfId="0" applyNumberFormat="1" applyFont="1" applyFill="1" applyBorder="1" applyAlignment="1">
      <alignment horizontal="center" vertical="center" wrapText="1"/>
    </xf>
    <xf numFmtId="0" fontId="9" fillId="24" borderId="38" xfId="0" applyNumberFormat="1" applyFont="1" applyFill="1" applyBorder="1" applyAlignment="1">
      <alignment horizontal="center" vertical="center" wrapText="1"/>
    </xf>
    <xf numFmtId="0" fontId="9" fillId="24" borderId="40" xfId="0" applyNumberFormat="1" applyFont="1" applyFill="1" applyBorder="1" applyAlignment="1">
      <alignment horizontal="center" vertical="center" wrapText="1"/>
    </xf>
    <xf numFmtId="16" fontId="8" fillId="24" borderId="61" xfId="0" applyNumberFormat="1" applyFont="1" applyFill="1" applyBorder="1" applyAlignment="1">
      <alignment horizontal="left" vertical="top" wrapText="1"/>
    </xf>
    <xf numFmtId="0" fontId="9" fillId="24" borderId="40" xfId="0" quotePrefix="1" applyFont="1" applyFill="1" applyBorder="1" applyAlignment="1">
      <alignment horizontal="center" vertical="center" wrapText="1"/>
    </xf>
    <xf numFmtId="0" fontId="9" fillId="24" borderId="16" xfId="0" quotePrefix="1" applyNumberFormat="1" applyFont="1" applyFill="1" applyBorder="1" applyAlignment="1">
      <alignment horizontal="center" vertical="center" wrapText="1"/>
    </xf>
    <xf numFmtId="0" fontId="9" fillId="24" borderId="39" xfId="0" applyNumberFormat="1" applyFont="1" applyFill="1" applyBorder="1" applyAlignment="1">
      <alignment horizontal="center" vertical="center" wrapText="1"/>
    </xf>
    <xf numFmtId="0" fontId="9" fillId="24" borderId="38" xfId="0" quotePrefix="1" applyNumberFormat="1" applyFont="1" applyFill="1" applyBorder="1" applyAlignment="1">
      <alignment horizontal="center" vertical="center" wrapText="1"/>
    </xf>
    <xf numFmtId="0" fontId="9" fillId="24" borderId="30" xfId="0" quotePrefix="1" applyFont="1" applyFill="1" applyBorder="1" applyAlignment="1">
      <alignment horizontal="center" vertical="center" wrapText="1"/>
    </xf>
    <xf numFmtId="0" fontId="9" fillId="24" borderId="17" xfId="0" applyNumberFormat="1" applyFont="1" applyFill="1" applyBorder="1" applyAlignment="1">
      <alignment horizontal="center" vertical="center" wrapText="1"/>
    </xf>
    <xf numFmtId="0" fontId="8" fillId="24" borderId="49" xfId="0" applyFont="1" applyFill="1" applyBorder="1" applyAlignment="1">
      <alignment horizontal="center" vertical="center" textRotation="90" wrapText="1"/>
    </xf>
    <xf numFmtId="16" fontId="9" fillId="24" borderId="17" xfId="0" quotePrefix="1" applyNumberFormat="1" applyFont="1" applyFill="1" applyBorder="1" applyAlignment="1">
      <alignment horizontal="center" vertical="center"/>
    </xf>
    <xf numFmtId="0" fontId="9" fillId="24" borderId="17" xfId="0" applyNumberFormat="1" applyFont="1" applyFill="1" applyBorder="1" applyAlignment="1">
      <alignment horizontal="center" vertical="center"/>
    </xf>
    <xf numFmtId="0" fontId="9" fillId="24" borderId="33" xfId="0" quotePrefix="1" applyFont="1" applyFill="1" applyBorder="1" applyAlignment="1">
      <alignment horizontal="center" vertical="center" wrapText="1"/>
    </xf>
    <xf numFmtId="0" fontId="9" fillId="24" borderId="22" xfId="0" quotePrefix="1" applyFont="1" applyFill="1" applyBorder="1" applyAlignment="1">
      <alignment horizontal="center" vertical="center" wrapText="1"/>
    </xf>
    <xf numFmtId="0" fontId="9" fillId="24" borderId="23" xfId="0" applyFont="1" applyFill="1" applyBorder="1" applyAlignment="1">
      <alignment horizontal="center" vertical="center" wrapText="1"/>
    </xf>
    <xf numFmtId="1" fontId="59" fillId="26" borderId="30" xfId="0" quotePrefix="1" applyNumberFormat="1" applyFont="1" applyFill="1" applyBorder="1" applyAlignment="1">
      <alignment horizontal="center" vertical="center" wrapText="1"/>
    </xf>
    <xf numFmtId="0" fontId="9" fillId="24" borderId="33" xfId="0" applyFont="1" applyFill="1" applyBorder="1" applyAlignment="1">
      <alignment horizontal="center" vertical="center" wrapText="1"/>
    </xf>
    <xf numFmtId="0" fontId="9" fillId="26" borderId="30" xfId="0" quotePrefix="1" applyFont="1" applyFill="1" applyBorder="1" applyAlignment="1">
      <alignment horizontal="center" vertical="center" wrapText="1"/>
    </xf>
    <xf numFmtId="0" fontId="59" fillId="26" borderId="30" xfId="0" quotePrefix="1" applyFont="1" applyFill="1" applyBorder="1" applyAlignment="1">
      <alignment horizontal="center" vertical="center" wrapText="1"/>
    </xf>
    <xf numFmtId="0" fontId="9" fillId="24" borderId="23" xfId="0" quotePrefix="1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26" borderId="30" xfId="0" applyFont="1" applyFill="1" applyBorder="1" applyAlignment="1">
      <alignment horizontal="center" vertical="center" wrapText="1"/>
    </xf>
    <xf numFmtId="0" fontId="9" fillId="24" borderId="29" xfId="0" quotePrefix="1" applyFont="1" applyFill="1" applyBorder="1" applyAlignment="1">
      <alignment horizontal="center" vertical="center" wrapText="1"/>
    </xf>
    <xf numFmtId="0" fontId="8" fillId="24" borderId="17" xfId="0" quotePrefix="1" applyFont="1" applyFill="1" applyBorder="1" applyAlignment="1">
      <alignment horizontal="center" vertical="center" wrapText="1"/>
    </xf>
    <xf numFmtId="16" fontId="9" fillId="24" borderId="21" xfId="0" applyNumberFormat="1" applyFont="1" applyFill="1" applyBorder="1" applyAlignment="1"/>
    <xf numFmtId="0" fontId="9" fillId="24" borderId="0" xfId="0" applyFont="1" applyFill="1" applyBorder="1"/>
    <xf numFmtId="0" fontId="9" fillId="24" borderId="49" xfId="0" applyFont="1" applyFill="1" applyBorder="1" applyAlignment="1">
      <alignment horizontal="center" vertical="center"/>
    </xf>
    <xf numFmtId="16" fontId="8" fillId="24" borderId="30" xfId="0" applyNumberFormat="1" applyFont="1" applyFill="1" applyBorder="1" applyAlignment="1">
      <alignment horizontal="left"/>
    </xf>
    <xf numFmtId="0" fontId="8" fillId="24" borderId="30" xfId="0" applyFont="1" applyFill="1" applyBorder="1" applyAlignment="1">
      <alignment vertical="center" wrapText="1"/>
    </xf>
    <xf numFmtId="0" fontId="8" fillId="24" borderId="29" xfId="0" applyFont="1" applyFill="1" applyBorder="1" applyAlignment="1">
      <alignment horizontal="center" vertical="center" wrapText="1"/>
    </xf>
    <xf numFmtId="0" fontId="9" fillId="24" borderId="31" xfId="0" applyFont="1" applyFill="1" applyBorder="1" applyAlignment="1">
      <alignment horizontal="center" vertical="center"/>
    </xf>
    <xf numFmtId="0" fontId="9" fillId="24" borderId="29" xfId="0" applyFont="1" applyFill="1" applyBorder="1" applyAlignment="1">
      <alignment horizontal="center" vertical="center"/>
    </xf>
    <xf numFmtId="0" fontId="9" fillId="24" borderId="34" xfId="0" applyFont="1" applyFill="1" applyBorder="1" applyAlignment="1">
      <alignment horizontal="center" vertical="center"/>
    </xf>
    <xf numFmtId="16" fontId="8" fillId="24" borderId="17" xfId="0" applyNumberFormat="1" applyFont="1" applyFill="1" applyBorder="1" applyAlignment="1">
      <alignment horizontal="left"/>
    </xf>
    <xf numFmtId="0" fontId="8" fillId="24" borderId="17" xfId="0" applyFont="1" applyFill="1" applyBorder="1" applyAlignment="1">
      <alignment vertical="center" wrapText="1"/>
    </xf>
    <xf numFmtId="0" fontId="8" fillId="24" borderId="40" xfId="0" applyFont="1" applyFill="1" applyBorder="1" applyAlignment="1">
      <alignment horizontal="center" vertical="center" wrapText="1"/>
    </xf>
    <xf numFmtId="0" fontId="9" fillId="24" borderId="40" xfId="0" applyFont="1" applyFill="1" applyBorder="1" applyAlignment="1">
      <alignment horizontal="center" vertical="center"/>
    </xf>
    <xf numFmtId="0" fontId="9" fillId="24" borderId="37" xfId="0" applyFont="1" applyFill="1" applyBorder="1" applyAlignment="1">
      <alignment horizontal="center" vertical="center"/>
    </xf>
    <xf numFmtId="16" fontId="8" fillId="24" borderId="61" xfId="0" applyNumberFormat="1" applyFont="1" applyFill="1" applyBorder="1" applyAlignment="1">
      <alignment horizontal="left"/>
    </xf>
    <xf numFmtId="0" fontId="8" fillId="24" borderId="61" xfId="0" applyFont="1" applyFill="1" applyBorder="1" applyAlignment="1">
      <alignment vertical="center" wrapText="1"/>
    </xf>
    <xf numFmtId="0" fontId="8" fillId="24" borderId="36" xfId="0" applyFont="1" applyFill="1" applyBorder="1" applyAlignment="1">
      <alignment horizontal="center" vertical="center" wrapText="1"/>
    </xf>
    <xf numFmtId="0" fontId="9" fillId="24" borderId="62" xfId="0" applyFont="1" applyFill="1" applyBorder="1" applyAlignment="1">
      <alignment horizontal="center" vertical="center"/>
    </xf>
    <xf numFmtId="0" fontId="9" fillId="24" borderId="64" xfId="0" applyFont="1" applyFill="1" applyBorder="1" applyAlignment="1">
      <alignment horizontal="center" vertical="center"/>
    </xf>
    <xf numFmtId="0" fontId="9" fillId="24" borderId="61" xfId="0" quotePrefix="1" applyFont="1" applyFill="1" applyBorder="1" applyAlignment="1">
      <alignment horizontal="center" vertical="center"/>
    </xf>
    <xf numFmtId="0" fontId="9" fillId="26" borderId="26" xfId="0" applyFont="1" applyFill="1" applyBorder="1" applyAlignment="1">
      <alignment horizontal="center" vertical="center"/>
    </xf>
    <xf numFmtId="1" fontId="9" fillId="26" borderId="49" xfId="0" quotePrefix="1" applyNumberFormat="1" applyFont="1" applyFill="1" applyBorder="1" applyAlignment="1">
      <alignment horizontal="center" vertical="center"/>
    </xf>
    <xf numFmtId="0" fontId="9" fillId="26" borderId="49" xfId="0" quotePrefix="1" applyNumberFormat="1" applyFont="1" applyFill="1" applyBorder="1" applyAlignment="1">
      <alignment horizontal="center" vertical="center"/>
    </xf>
    <xf numFmtId="0" fontId="9" fillId="26" borderId="42" xfId="0" quotePrefix="1" applyNumberFormat="1" applyFont="1" applyFill="1" applyBorder="1" applyAlignment="1">
      <alignment horizontal="center" vertical="center"/>
    </xf>
    <xf numFmtId="0" fontId="9" fillId="24" borderId="0" xfId="0" applyFont="1" applyFill="1"/>
    <xf numFmtId="0" fontId="8" fillId="0" borderId="19" xfId="0" applyFont="1" applyFill="1" applyBorder="1"/>
    <xf numFmtId="0" fontId="8" fillId="0" borderId="17" xfId="0" applyFont="1" applyFill="1" applyBorder="1" applyAlignment="1">
      <alignment horizontal="center"/>
    </xf>
    <xf numFmtId="0" fontId="9" fillId="0" borderId="40" xfId="0" quotePrefix="1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0" fontId="9" fillId="24" borderId="39" xfId="0" applyFont="1" applyFill="1" applyBorder="1" applyAlignment="1">
      <alignment horizontal="center" vertical="center"/>
    </xf>
    <xf numFmtId="0" fontId="9" fillId="24" borderId="38" xfId="0" quotePrefix="1" applyFont="1" applyFill="1" applyBorder="1" applyAlignment="1">
      <alignment horizontal="center" vertical="center"/>
    </xf>
    <xf numFmtId="0" fontId="9" fillId="24" borderId="16" xfId="0" quotePrefix="1" applyFont="1" applyFill="1" applyBorder="1" applyAlignment="1">
      <alignment horizontal="center" vertical="center"/>
    </xf>
    <xf numFmtId="0" fontId="9" fillId="24" borderId="19" xfId="0" quotePrefix="1" applyFont="1" applyFill="1" applyBorder="1" applyAlignment="1">
      <alignment horizontal="center" vertical="center"/>
    </xf>
    <xf numFmtId="0" fontId="9" fillId="24" borderId="20" xfId="0" applyFont="1" applyFill="1" applyBorder="1" applyAlignment="1">
      <alignment horizontal="center" vertical="center"/>
    </xf>
    <xf numFmtId="1" fontId="9" fillId="26" borderId="17" xfId="0" quotePrefix="1" applyNumberFormat="1" applyFont="1" applyFill="1" applyBorder="1" applyAlignment="1">
      <alignment horizontal="center" vertical="center"/>
    </xf>
    <xf numFmtId="0" fontId="9" fillId="26" borderId="17" xfId="0" quotePrefix="1" applyFont="1" applyFill="1" applyBorder="1" applyAlignment="1">
      <alignment horizontal="center" vertical="center"/>
    </xf>
    <xf numFmtId="0" fontId="9" fillId="24" borderId="20" xfId="0" quotePrefix="1" applyFont="1" applyFill="1" applyBorder="1" applyAlignment="1">
      <alignment horizontal="center" vertical="center"/>
    </xf>
    <xf numFmtId="0" fontId="9" fillId="26" borderId="17" xfId="0" applyFont="1" applyFill="1" applyBorder="1" applyAlignment="1">
      <alignment horizontal="center" vertical="center"/>
    </xf>
    <xf numFmtId="0" fontId="9" fillId="24" borderId="30" xfId="0" quotePrefix="1" applyFont="1" applyFill="1" applyBorder="1" applyAlignment="1">
      <alignment horizontal="center"/>
    </xf>
    <xf numFmtId="0" fontId="8" fillId="24" borderId="40" xfId="0" quotePrefix="1" applyFont="1" applyFill="1" applyBorder="1" applyAlignment="1">
      <alignment horizontal="center"/>
    </xf>
    <xf numFmtId="0" fontId="8" fillId="24" borderId="17" xfId="0" applyFont="1" applyFill="1" applyBorder="1"/>
    <xf numFmtId="0" fontId="8" fillId="0" borderId="28" xfId="0" applyFont="1" applyFill="1" applyBorder="1" applyAlignment="1">
      <alignment wrapText="1"/>
    </xf>
    <xf numFmtId="0" fontId="8" fillId="0" borderId="3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wrapText="1"/>
    </xf>
    <xf numFmtId="0" fontId="8" fillId="0" borderId="52" xfId="0" applyFont="1" applyFill="1" applyBorder="1" applyAlignment="1">
      <alignment horizontal="center" vertical="center"/>
    </xf>
    <xf numFmtId="0" fontId="8" fillId="26" borderId="21" xfId="0" applyFont="1" applyFill="1" applyBorder="1" applyAlignment="1">
      <alignment horizontal="center"/>
    </xf>
    <xf numFmtId="0" fontId="9" fillId="26" borderId="41" xfId="0" quotePrefix="1" applyFont="1" applyFill="1" applyBorder="1" applyAlignment="1">
      <alignment horizontal="center" vertical="center"/>
    </xf>
    <xf numFmtId="0" fontId="9" fillId="26" borderId="48" xfId="0" quotePrefix="1" applyFont="1" applyFill="1" applyBorder="1" applyAlignment="1">
      <alignment horizontal="center" vertical="center"/>
    </xf>
    <xf numFmtId="0" fontId="9" fillId="26" borderId="65" xfId="0" quotePrefix="1" applyFont="1" applyFill="1" applyBorder="1" applyAlignment="1">
      <alignment horizontal="center" vertical="center"/>
    </xf>
    <xf numFmtId="0" fontId="9" fillId="26" borderId="49" xfId="0" quotePrefix="1" applyFont="1" applyFill="1" applyBorder="1" applyAlignment="1">
      <alignment horizontal="center" vertical="center"/>
    </xf>
    <xf numFmtId="0" fontId="9" fillId="24" borderId="21" xfId="0" quotePrefix="1" applyFont="1" applyFill="1" applyBorder="1" applyAlignment="1">
      <alignment horizontal="center"/>
    </xf>
    <xf numFmtId="0" fontId="8" fillId="24" borderId="42" xfId="0" quotePrefix="1" applyFont="1" applyFill="1" applyBorder="1" applyAlignment="1">
      <alignment horizontal="center"/>
    </xf>
    <xf numFmtId="0" fontId="8" fillId="24" borderId="21" xfId="0" applyFont="1" applyFill="1" applyBorder="1"/>
    <xf numFmtId="1" fontId="9" fillId="26" borderId="21" xfId="0" applyNumberFormat="1" applyFont="1" applyFill="1" applyBorder="1" applyAlignment="1">
      <alignment horizontal="center" vertical="center"/>
    </xf>
    <xf numFmtId="0" fontId="8" fillId="24" borderId="31" xfId="0" applyFont="1" applyFill="1" applyBorder="1" applyAlignment="1">
      <alignment vertical="center" wrapText="1"/>
    </xf>
    <xf numFmtId="0" fontId="8" fillId="24" borderId="30" xfId="0" applyFont="1" applyFill="1" applyBorder="1" applyAlignment="1">
      <alignment horizontal="center" vertical="center" wrapText="1"/>
    </xf>
    <xf numFmtId="0" fontId="9" fillId="24" borderId="28" xfId="0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4" borderId="43" xfId="0" applyFont="1" applyFill="1" applyBorder="1" applyAlignment="1">
      <alignment horizontal="center" vertical="center"/>
    </xf>
    <xf numFmtId="0" fontId="9" fillId="26" borderId="30" xfId="0" applyFont="1" applyFill="1" applyBorder="1" applyAlignment="1">
      <alignment horizontal="center" vertical="center"/>
    </xf>
    <xf numFmtId="1" fontId="9" fillId="26" borderId="30" xfId="0" applyNumberFormat="1" applyFont="1" applyFill="1" applyBorder="1" applyAlignment="1">
      <alignment horizontal="center" vertical="center"/>
    </xf>
    <xf numFmtId="0" fontId="9" fillId="24" borderId="28" xfId="0" quotePrefix="1" applyFont="1" applyFill="1" applyBorder="1" applyAlignment="1">
      <alignment horizontal="center" vertical="center"/>
    </xf>
    <xf numFmtId="0" fontId="9" fillId="24" borderId="43" xfId="0" quotePrefix="1" applyFont="1" applyFill="1" applyBorder="1" applyAlignment="1">
      <alignment horizontal="center" vertical="center"/>
    </xf>
    <xf numFmtId="0" fontId="9" fillId="24" borderId="33" xfId="0" applyFont="1" applyFill="1" applyBorder="1" applyAlignment="1">
      <alignment horizontal="center" vertical="center"/>
    </xf>
    <xf numFmtId="0" fontId="8" fillId="0" borderId="32" xfId="0" applyFont="1" applyBorder="1" applyAlignment="1">
      <alignment wrapText="1"/>
    </xf>
    <xf numFmtId="0" fontId="8" fillId="0" borderId="17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" fontId="9" fillId="26" borderId="17" xfId="0" applyNumberFormat="1" applyFont="1" applyFill="1" applyBorder="1" applyAlignment="1">
      <alignment horizontal="center" vertical="center"/>
    </xf>
    <xf numFmtId="0" fontId="9" fillId="24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40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26" borderId="61" xfId="0" applyFont="1" applyFill="1" applyBorder="1" applyAlignment="1">
      <alignment horizontal="center" vertical="center"/>
    </xf>
    <xf numFmtId="0" fontId="9" fillId="24" borderId="36" xfId="0" applyFont="1" applyFill="1" applyBorder="1" applyAlignment="1">
      <alignment horizontal="center" vertical="center"/>
    </xf>
    <xf numFmtId="0" fontId="9" fillId="24" borderId="62" xfId="0" applyNumberFormat="1" applyFont="1" applyFill="1" applyBorder="1" applyAlignment="1">
      <alignment horizontal="center" vertical="center"/>
    </xf>
    <xf numFmtId="0" fontId="9" fillId="24" borderId="61" xfId="0" applyNumberFormat="1" applyFont="1" applyFill="1" applyBorder="1" applyAlignment="1">
      <alignment horizontal="center" vertical="center"/>
    </xf>
    <xf numFmtId="0" fontId="9" fillId="26" borderId="41" xfId="0" applyFont="1" applyFill="1" applyBorder="1" applyAlignment="1">
      <alignment wrapText="1"/>
    </xf>
    <xf numFmtId="0" fontId="9" fillId="24" borderId="12" xfId="0" applyFont="1" applyFill="1" applyBorder="1" applyAlignment="1">
      <alignment horizontal="left"/>
    </xf>
    <xf numFmtId="0" fontId="8" fillId="24" borderId="12" xfId="0" applyFont="1" applyFill="1" applyBorder="1" applyAlignment="1">
      <alignment wrapText="1"/>
    </xf>
    <xf numFmtId="0" fontId="8" fillId="24" borderId="10" xfId="0" applyFont="1" applyFill="1" applyBorder="1" applyAlignment="1">
      <alignment horizontal="center"/>
    </xf>
    <xf numFmtId="0" fontId="9" fillId="24" borderId="10" xfId="0" quotePrefix="1" applyFont="1" applyFill="1" applyBorder="1" applyAlignment="1">
      <alignment horizontal="center" vertical="center"/>
    </xf>
    <xf numFmtId="0" fontId="9" fillId="24" borderId="12" xfId="0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/>
    </xf>
    <xf numFmtId="0" fontId="9" fillId="24" borderId="11" xfId="0" applyFont="1" applyFill="1" applyBorder="1" applyAlignment="1">
      <alignment horizontal="center" vertical="center"/>
    </xf>
    <xf numFmtId="0" fontId="9" fillId="24" borderId="13" xfId="0" applyFont="1" applyFill="1" applyBorder="1" applyAlignment="1">
      <alignment horizontal="center" vertical="center"/>
    </xf>
    <xf numFmtId="0" fontId="9" fillId="24" borderId="14" xfId="0" applyFont="1" applyFill="1" applyBorder="1" applyAlignment="1">
      <alignment horizontal="center" vertical="center"/>
    </xf>
    <xf numFmtId="0" fontId="9" fillId="24" borderId="15" xfId="0" quotePrefix="1" applyFont="1" applyFill="1" applyBorder="1" applyAlignment="1">
      <alignment horizontal="center" vertical="center"/>
    </xf>
    <xf numFmtId="0" fontId="9" fillId="26" borderId="50" xfId="0" applyNumberFormat="1" applyFont="1" applyFill="1" applyBorder="1" applyAlignment="1">
      <alignment horizontal="center" vertical="center"/>
    </xf>
    <xf numFmtId="1" fontId="9" fillId="26" borderId="10" xfId="0" applyNumberFormat="1" applyFont="1" applyFill="1" applyBorder="1" applyAlignment="1">
      <alignment horizontal="center" vertical="center"/>
    </xf>
    <xf numFmtId="0" fontId="9" fillId="26" borderId="10" xfId="0" applyFont="1" applyFill="1" applyBorder="1" applyAlignment="1">
      <alignment horizontal="center" vertical="center"/>
    </xf>
    <xf numFmtId="2" fontId="9" fillId="24" borderId="12" xfId="0" quotePrefix="1" applyNumberFormat="1" applyFont="1" applyFill="1" applyBorder="1" applyAlignment="1">
      <alignment horizontal="center" vertical="center"/>
    </xf>
    <xf numFmtId="2" fontId="9" fillId="24" borderId="10" xfId="0" quotePrefix="1" applyNumberFormat="1" applyFont="1" applyFill="1" applyBorder="1" applyAlignment="1">
      <alignment horizontal="center" vertical="center"/>
    </xf>
    <xf numFmtId="0" fontId="9" fillId="24" borderId="40" xfId="38" applyFont="1" applyFill="1" applyBorder="1" applyAlignment="1">
      <alignment wrapText="1"/>
    </xf>
    <xf numFmtId="0" fontId="9" fillId="24" borderId="39" xfId="0" quotePrefix="1" applyFont="1" applyFill="1" applyBorder="1" applyAlignment="1">
      <alignment horizontal="center" vertical="center"/>
    </xf>
    <xf numFmtId="0" fontId="9" fillId="26" borderId="37" xfId="0" quotePrefix="1" applyNumberFormat="1" applyFont="1" applyFill="1" applyBorder="1" applyAlignment="1">
      <alignment horizontal="center" vertical="center"/>
    </xf>
    <xf numFmtId="0" fontId="9" fillId="24" borderId="62" xfId="0" applyFont="1" applyFill="1" applyBorder="1" applyAlignment="1">
      <alignment horizontal="left" vertical="center"/>
    </xf>
    <xf numFmtId="0" fontId="9" fillId="24" borderId="62" xfId="0" applyFont="1" applyFill="1" applyBorder="1" applyAlignment="1">
      <alignment horizontal="left" wrapText="1"/>
    </xf>
    <xf numFmtId="0" fontId="9" fillId="24" borderId="46" xfId="0" quotePrefix="1" applyFont="1" applyFill="1" applyBorder="1" applyAlignment="1">
      <alignment horizontal="center" vertical="center"/>
    </xf>
    <xf numFmtId="0" fontId="9" fillId="24" borderId="47" xfId="0" quotePrefix="1" applyFont="1" applyFill="1" applyBorder="1" applyAlignment="1">
      <alignment horizontal="center" vertical="center"/>
    </xf>
    <xf numFmtId="0" fontId="9" fillId="26" borderId="64" xfId="0" quotePrefix="1" applyNumberFormat="1" applyFont="1" applyFill="1" applyBorder="1" applyAlignment="1">
      <alignment horizontal="center" vertical="center"/>
    </xf>
    <xf numFmtId="1" fontId="9" fillId="26" borderId="61" xfId="0" quotePrefix="1" applyNumberFormat="1" applyFont="1" applyFill="1" applyBorder="1" applyAlignment="1">
      <alignment horizontal="center" vertical="center"/>
    </xf>
    <xf numFmtId="0" fontId="9" fillId="26" borderId="61" xfId="0" quotePrefix="1" applyFont="1" applyFill="1" applyBorder="1" applyAlignment="1">
      <alignment horizontal="center" vertical="center"/>
    </xf>
    <xf numFmtId="0" fontId="8" fillId="24" borderId="21" xfId="38" applyFont="1" applyFill="1" applyBorder="1" applyAlignment="1">
      <alignment horizontal="center"/>
    </xf>
    <xf numFmtId="0" fontId="9" fillId="24" borderId="21" xfId="38" applyFont="1" applyFill="1" applyBorder="1" applyAlignment="1">
      <alignment horizontal="center" vertical="center"/>
    </xf>
    <xf numFmtId="1" fontId="9" fillId="24" borderId="48" xfId="38" applyNumberFormat="1" applyFont="1" applyFill="1" applyBorder="1" applyAlignment="1">
      <alignment horizontal="center" vertical="center"/>
    </xf>
    <xf numFmtId="1" fontId="9" fillId="24" borderId="21" xfId="38" applyNumberFormat="1" applyFont="1" applyFill="1" applyBorder="1" applyAlignment="1">
      <alignment horizontal="center" vertical="center"/>
    </xf>
    <xf numFmtId="0" fontId="9" fillId="24" borderId="67" xfId="0" quotePrefix="1" applyFont="1" applyFill="1" applyBorder="1" applyAlignment="1">
      <alignment horizontal="center" vertical="center"/>
    </xf>
    <xf numFmtId="0" fontId="9" fillId="24" borderId="65" xfId="0" applyFont="1" applyFill="1" applyBorder="1" applyAlignment="1">
      <alignment horizontal="center" vertical="center"/>
    </xf>
    <xf numFmtId="0" fontId="9" fillId="24" borderId="66" xfId="0" quotePrefix="1" applyFont="1" applyFill="1" applyBorder="1" applyAlignment="1">
      <alignment horizontal="center" vertical="center"/>
    </xf>
    <xf numFmtId="0" fontId="9" fillId="24" borderId="48" xfId="0" applyNumberFormat="1" applyFont="1" applyFill="1" applyBorder="1" applyAlignment="1" applyProtection="1">
      <alignment horizontal="center" vertical="center"/>
    </xf>
    <xf numFmtId="0" fontId="9" fillId="24" borderId="21" xfId="0" applyNumberFormat="1" applyFont="1" applyFill="1" applyBorder="1" applyAlignment="1" applyProtection="1">
      <alignment horizontal="center" vertical="center"/>
    </xf>
    <xf numFmtId="0" fontId="8" fillId="24" borderId="0" xfId="0" applyNumberFormat="1" applyFont="1" applyFill="1" applyBorder="1" applyAlignment="1" applyProtection="1">
      <alignment horizontal="center" vertical="center"/>
    </xf>
    <xf numFmtId="0" fontId="8" fillId="24" borderId="0" xfId="38" applyFont="1" applyFill="1" applyBorder="1"/>
    <xf numFmtId="0" fontId="8" fillId="25" borderId="21" xfId="38" applyFont="1" applyFill="1" applyBorder="1" applyAlignment="1">
      <alignment horizontal="center"/>
    </xf>
    <xf numFmtId="0" fontId="9" fillId="25" borderId="21" xfId="38" applyFont="1" applyFill="1" applyBorder="1" applyAlignment="1">
      <alignment horizontal="center" vertical="center"/>
    </xf>
    <xf numFmtId="1" fontId="9" fillId="25" borderId="21" xfId="38" applyNumberFormat="1" applyFont="1" applyFill="1" applyBorder="1" applyAlignment="1">
      <alignment horizontal="center" vertical="center"/>
    </xf>
    <xf numFmtId="1" fontId="9" fillId="25" borderId="49" xfId="0" quotePrefix="1" applyNumberFormat="1" applyFont="1" applyFill="1" applyBorder="1" applyAlignment="1">
      <alignment horizontal="center" vertical="center"/>
    </xf>
    <xf numFmtId="0" fontId="9" fillId="25" borderId="49" xfId="0" quotePrefix="1" applyNumberFormat="1" applyFont="1" applyFill="1" applyBorder="1" applyAlignment="1">
      <alignment horizontal="center" vertical="center"/>
    </xf>
    <xf numFmtId="0" fontId="9" fillId="25" borderId="48" xfId="0" applyNumberFormat="1" applyFont="1" applyFill="1" applyBorder="1" applyAlignment="1" applyProtection="1">
      <alignment horizontal="center" vertical="center"/>
    </xf>
    <xf numFmtId="0" fontId="9" fillId="25" borderId="21" xfId="0" applyNumberFormat="1" applyFont="1" applyFill="1" applyBorder="1" applyAlignment="1" applyProtection="1">
      <alignment horizontal="center" vertical="center"/>
    </xf>
    <xf numFmtId="0" fontId="8" fillId="24" borderId="44" xfId="38" applyFont="1" applyFill="1" applyBorder="1" applyAlignment="1">
      <alignment horizontal="left"/>
    </xf>
    <xf numFmtId="0" fontId="9" fillId="24" borderId="21" xfId="38" applyFont="1" applyFill="1" applyBorder="1"/>
    <xf numFmtId="0" fontId="8" fillId="24" borderId="53" xfId="38" applyFont="1" applyFill="1" applyBorder="1"/>
    <xf numFmtId="0" fontId="8" fillId="24" borderId="54" xfId="38" applyFont="1" applyFill="1" applyBorder="1"/>
    <xf numFmtId="0" fontId="8" fillId="24" borderId="55" xfId="38" applyFont="1" applyFill="1" applyBorder="1"/>
    <xf numFmtId="0" fontId="8" fillId="24" borderId="0" xfId="38" quotePrefix="1" applyFont="1" applyFill="1" applyBorder="1" applyAlignment="1">
      <alignment horizontal="left"/>
    </xf>
    <xf numFmtId="0" fontId="8" fillId="0" borderId="43" xfId="0" applyFont="1" applyFill="1" applyBorder="1" applyAlignment="1">
      <alignment horizontal="left" vertical="top" wrapText="1"/>
    </xf>
    <xf numFmtId="0" fontId="8" fillId="0" borderId="30" xfId="0" applyFont="1" applyFill="1" applyBorder="1" applyAlignment="1">
      <alignment horizontal="center" vertical="center" wrapText="1"/>
    </xf>
    <xf numFmtId="0" fontId="9" fillId="24" borderId="33" xfId="0" quotePrefix="1" applyFont="1" applyFill="1" applyBorder="1" applyAlignment="1">
      <alignment horizontal="center" vertical="center"/>
    </xf>
    <xf numFmtId="0" fontId="9" fillId="24" borderId="22" xfId="0" quotePrefix="1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/>
    </xf>
    <xf numFmtId="1" fontId="9" fillId="26" borderId="30" xfId="0" quotePrefix="1" applyNumberFormat="1" applyFont="1" applyFill="1" applyBorder="1" applyAlignment="1">
      <alignment horizontal="center" vertical="center"/>
    </xf>
    <xf numFmtId="0" fontId="9" fillId="26" borderId="30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27" borderId="21" xfId="0" applyFont="1" applyFill="1" applyBorder="1" applyAlignment="1">
      <alignment horizontal="center"/>
    </xf>
    <xf numFmtId="0" fontId="9" fillId="27" borderId="42" xfId="0" quotePrefix="1" applyFont="1" applyFill="1" applyBorder="1" applyAlignment="1">
      <alignment horizontal="center" vertical="center"/>
    </xf>
    <xf numFmtId="0" fontId="9" fillId="27" borderId="21" xfId="0" applyFont="1" applyFill="1" applyBorder="1" applyAlignment="1">
      <alignment horizontal="center" vertical="center"/>
    </xf>
    <xf numFmtId="0" fontId="9" fillId="27" borderId="48" xfId="0" applyFont="1" applyFill="1" applyBorder="1" applyAlignment="1">
      <alignment horizontal="center" vertical="center"/>
    </xf>
    <xf numFmtId="0" fontId="9" fillId="27" borderId="21" xfId="0" quotePrefix="1" applyNumberFormat="1" applyFont="1" applyFill="1" applyBorder="1" applyAlignment="1">
      <alignment horizontal="center" vertical="center"/>
    </xf>
    <xf numFmtId="1" fontId="9" fillId="27" borderId="21" xfId="0" quotePrefix="1" applyNumberFormat="1" applyFont="1" applyFill="1" applyBorder="1" applyAlignment="1">
      <alignment horizontal="center" vertical="center"/>
    </xf>
    <xf numFmtId="0" fontId="9" fillId="27" borderId="21" xfId="0" quotePrefix="1" applyFont="1" applyFill="1" applyBorder="1" applyAlignment="1">
      <alignment horizontal="center" vertical="center"/>
    </xf>
    <xf numFmtId="0" fontId="8" fillId="27" borderId="0" xfId="0" applyFont="1" applyFill="1"/>
    <xf numFmtId="0" fontId="9" fillId="26" borderId="48" xfId="0" applyFont="1" applyFill="1" applyBorder="1" applyAlignment="1">
      <alignment horizontal="left" wrapText="1"/>
    </xf>
    <xf numFmtId="16" fontId="8" fillId="24" borderId="10" xfId="0" applyNumberFormat="1" applyFont="1" applyFill="1" applyBorder="1" applyAlignment="1">
      <alignment vertical="center"/>
    </xf>
    <xf numFmtId="16" fontId="8" fillId="24" borderId="17" xfId="0" applyNumberFormat="1" applyFont="1" applyFill="1" applyBorder="1" applyAlignment="1">
      <alignment vertical="center"/>
    </xf>
    <xf numFmtId="16" fontId="8" fillId="24" borderId="74" xfId="0" applyNumberFormat="1" applyFont="1" applyFill="1" applyBorder="1" applyAlignment="1">
      <alignment vertical="center"/>
    </xf>
    <xf numFmtId="16" fontId="8" fillId="24" borderId="10" xfId="0" applyNumberFormat="1" applyFont="1" applyFill="1" applyBorder="1" applyAlignment="1">
      <alignment horizontal="left" vertical="top" wrapText="1"/>
    </xf>
    <xf numFmtId="16" fontId="8" fillId="27" borderId="58" xfId="0" applyNumberFormat="1" applyFont="1" applyFill="1" applyBorder="1" applyAlignment="1">
      <alignment horizontal="left"/>
    </xf>
    <xf numFmtId="0" fontId="40" fillId="24" borderId="0" xfId="0" applyFont="1" applyFill="1" applyBorder="1" applyAlignment="1">
      <alignment horizontal="left" vertical="center" wrapText="1"/>
    </xf>
    <xf numFmtId="165" fontId="9" fillId="24" borderId="39" xfId="0" applyNumberFormat="1" applyFont="1" applyFill="1" applyBorder="1" applyAlignment="1">
      <alignment horizontal="center" vertical="center" wrapText="1"/>
    </xf>
    <xf numFmtId="0" fontId="9" fillId="24" borderId="28" xfId="0" applyFont="1" applyFill="1" applyBorder="1" applyAlignment="1">
      <alignment horizontal="center" vertical="center" wrapText="1"/>
    </xf>
    <xf numFmtId="0" fontId="9" fillId="24" borderId="43" xfId="0" applyFont="1" applyFill="1" applyBorder="1" applyAlignment="1">
      <alignment horizontal="center" vertical="center" wrapText="1"/>
    </xf>
    <xf numFmtId="0" fontId="9" fillId="24" borderId="43" xfId="0" quotePrefix="1" applyFont="1" applyFill="1" applyBorder="1" applyAlignment="1">
      <alignment horizontal="center" vertical="center" wrapText="1"/>
    </xf>
    <xf numFmtId="0" fontId="8" fillId="24" borderId="29" xfId="0" quotePrefix="1" applyFont="1" applyFill="1" applyBorder="1" applyAlignment="1">
      <alignment horizontal="center" vertical="center" wrapText="1"/>
    </xf>
    <xf numFmtId="0" fontId="8" fillId="24" borderId="37" xfId="0" applyFont="1" applyFill="1" applyBorder="1" applyAlignment="1">
      <alignment wrapText="1"/>
    </xf>
    <xf numFmtId="16" fontId="8" fillId="26" borderId="58" xfId="0" applyNumberFormat="1" applyFont="1" applyFill="1" applyBorder="1" applyAlignment="1">
      <alignment horizontal="left" wrapText="1"/>
    </xf>
    <xf numFmtId="16" fontId="9" fillId="24" borderId="26" xfId="0" applyNumberFormat="1" applyFont="1" applyFill="1" applyBorder="1" applyAlignment="1"/>
    <xf numFmtId="16" fontId="8" fillId="24" borderId="17" xfId="0" applyNumberFormat="1" applyFont="1" applyFill="1" applyBorder="1" applyAlignment="1">
      <alignment horizontal="left" vertical="top" wrapText="1"/>
    </xf>
    <xf numFmtId="16" fontId="8" fillId="24" borderId="74" xfId="0" applyNumberFormat="1" applyFont="1" applyFill="1" applyBorder="1" applyAlignment="1">
      <alignment horizontal="left" vertical="top" wrapText="1"/>
    </xf>
    <xf numFmtId="0" fontId="4" fillId="24" borderId="0" xfId="39" applyNumberFormat="1" applyFont="1" applyFill="1" applyBorder="1" applyAlignment="1"/>
    <xf numFmtId="16" fontId="8" fillId="24" borderId="17" xfId="0" applyNumberFormat="1" applyFont="1" applyFill="1" applyBorder="1" applyAlignment="1">
      <alignment horizontal="left" vertical="center"/>
    </xf>
    <xf numFmtId="16" fontId="8" fillId="24" borderId="10" xfId="0" applyNumberFormat="1" applyFont="1" applyFill="1" applyBorder="1" applyAlignment="1">
      <alignment horizontal="left" vertical="center"/>
    </xf>
    <xf numFmtId="0" fontId="8" fillId="24" borderId="19" xfId="0" applyFont="1" applyFill="1" applyBorder="1" applyAlignment="1">
      <alignment vertical="top" wrapText="1"/>
    </xf>
    <xf numFmtId="0" fontId="40" fillId="24" borderId="37" xfId="0" applyFont="1" applyFill="1" applyBorder="1" applyAlignment="1">
      <alignment vertical="top" wrapText="1"/>
    </xf>
    <xf numFmtId="0" fontId="40" fillId="24" borderId="19" xfId="0" applyFont="1" applyFill="1" applyBorder="1" applyAlignment="1">
      <alignment wrapText="1"/>
    </xf>
    <xf numFmtId="0" fontId="9" fillId="24" borderId="30" xfId="0" quotePrefix="1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9" fillId="24" borderId="58" xfId="0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9" fillId="27" borderId="49" xfId="0" applyFont="1" applyFill="1" applyBorder="1" applyAlignment="1">
      <alignment horizontal="center" vertical="center"/>
    </xf>
    <xf numFmtId="1" fontId="9" fillId="24" borderId="29" xfId="0" quotePrefix="1" applyNumberFormat="1" applyFont="1" applyFill="1" applyBorder="1" applyAlignment="1">
      <alignment horizontal="center" vertical="center"/>
    </xf>
    <xf numFmtId="0" fontId="9" fillId="27" borderId="16" xfId="0" applyFont="1" applyFill="1" applyBorder="1" applyAlignment="1">
      <alignment horizontal="center" vertical="center"/>
    </xf>
    <xf numFmtId="0" fontId="9" fillId="26" borderId="44" xfId="0" applyFont="1" applyFill="1" applyBorder="1" applyAlignment="1">
      <alignment horizontal="center" vertical="center"/>
    </xf>
    <xf numFmtId="1" fontId="9" fillId="24" borderId="29" xfId="0" applyNumberFormat="1" applyFont="1" applyFill="1" applyBorder="1" applyAlignment="1">
      <alignment horizontal="center" vertical="center"/>
    </xf>
    <xf numFmtId="0" fontId="9" fillId="24" borderId="53" xfId="0" applyFont="1" applyFill="1" applyBorder="1" applyAlignment="1">
      <alignment horizontal="center" vertical="center"/>
    </xf>
    <xf numFmtId="0" fontId="9" fillId="24" borderId="15" xfId="0" applyFont="1" applyFill="1" applyBorder="1" applyAlignment="1">
      <alignment horizontal="center" vertical="center"/>
    </xf>
    <xf numFmtId="0" fontId="9" fillId="24" borderId="35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  <xf numFmtId="0" fontId="8" fillId="24" borderId="0" xfId="0" applyFont="1" applyFill="1" applyBorder="1" applyAlignment="1"/>
    <xf numFmtId="0" fontId="9" fillId="24" borderId="0" xfId="0" applyFont="1" applyFill="1" applyBorder="1" applyAlignment="1"/>
    <xf numFmtId="0" fontId="8" fillId="24" borderId="19" xfId="0" applyFont="1" applyFill="1" applyBorder="1" applyAlignment="1">
      <alignment vertical="top" wrapText="1"/>
    </xf>
    <xf numFmtId="0" fontId="9" fillId="24" borderId="0" xfId="38" applyFont="1" applyFill="1" applyBorder="1"/>
    <xf numFmtId="0" fontId="9" fillId="24" borderId="0" xfId="38" applyFont="1" applyFill="1" applyBorder="1" applyAlignment="1">
      <alignment horizontal="left"/>
    </xf>
    <xf numFmtId="0" fontId="40" fillId="24" borderId="42" xfId="0" applyFont="1" applyFill="1" applyBorder="1" applyAlignment="1">
      <alignment horizontal="center" vertical="center"/>
    </xf>
    <xf numFmtId="0" fontId="40" fillId="24" borderId="49" xfId="0" applyFont="1" applyFill="1" applyBorder="1" applyAlignment="1">
      <alignment horizontal="center" vertical="center"/>
    </xf>
    <xf numFmtId="0" fontId="40" fillId="24" borderId="48" xfId="0" applyFont="1" applyFill="1" applyBorder="1" applyAlignment="1">
      <alignment horizontal="center" vertical="center"/>
    </xf>
    <xf numFmtId="0" fontId="60" fillId="24" borderId="0" xfId="38" applyFont="1" applyFill="1" applyBorder="1" applyAlignment="1">
      <alignment horizontal="left"/>
    </xf>
    <xf numFmtId="0" fontId="53" fillId="24" borderId="0" xfId="38" applyFont="1" applyFill="1"/>
    <xf numFmtId="0" fontId="60" fillId="24" borderId="0" xfId="38" applyFont="1" applyFill="1" applyBorder="1"/>
    <xf numFmtId="0" fontId="61" fillId="24" borderId="0" xfId="0" applyFont="1" applyFill="1"/>
    <xf numFmtId="0" fontId="56" fillId="24" borderId="0" xfId="0" applyFont="1" applyFill="1"/>
    <xf numFmtId="0" fontId="62" fillId="24" borderId="0" xfId="0" applyFont="1" applyFill="1"/>
    <xf numFmtId="0" fontId="63" fillId="24" borderId="0" xfId="0" applyFont="1" applyFill="1"/>
    <xf numFmtId="0" fontId="3" fillId="24" borderId="0" xfId="47" applyNumberFormat="1" applyFont="1" applyFill="1" applyBorder="1" applyAlignment="1" applyProtection="1">
      <alignment vertical="top"/>
    </xf>
    <xf numFmtId="0" fontId="9" fillId="24" borderId="30" xfId="0" quotePrefix="1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0" fontId="9" fillId="24" borderId="16" xfId="0" applyFont="1" applyFill="1" applyBorder="1" applyAlignment="1">
      <alignment horizontal="center" vertical="center"/>
    </xf>
    <xf numFmtId="0" fontId="9" fillId="24" borderId="34" xfId="0" applyFont="1" applyFill="1" applyBorder="1" applyAlignment="1">
      <alignment horizontal="center" vertical="center"/>
    </xf>
    <xf numFmtId="0" fontId="9" fillId="24" borderId="30" xfId="0" quotePrefix="1" applyFont="1" applyFill="1" applyBorder="1" applyAlignment="1">
      <alignment horizontal="center" vertical="center"/>
    </xf>
    <xf numFmtId="0" fontId="9" fillId="24" borderId="16" xfId="0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1" fontId="9" fillId="0" borderId="42" xfId="0" applyNumberFormat="1" applyFont="1" applyFill="1" applyBorder="1" applyAlignment="1">
      <alignment horizontal="center" vertical="center"/>
    </xf>
    <xf numFmtId="1" fontId="9" fillId="26" borderId="42" xfId="0" applyNumberFormat="1" applyFont="1" applyFill="1" applyBorder="1" applyAlignment="1">
      <alignment horizontal="center" vertical="center"/>
    </xf>
    <xf numFmtId="1" fontId="9" fillId="27" borderId="42" xfId="0" quotePrefix="1" applyNumberFormat="1" applyFont="1" applyFill="1" applyBorder="1" applyAlignment="1">
      <alignment horizontal="center" vertical="center"/>
    </xf>
    <xf numFmtId="0" fontId="8" fillId="24" borderId="20" xfId="0" applyFont="1" applyFill="1" applyBorder="1" applyAlignment="1">
      <alignment vertical="center" wrapText="1"/>
    </xf>
    <xf numFmtId="0" fontId="9" fillId="24" borderId="30" xfId="0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4" borderId="10" xfId="0" applyNumberFormat="1" applyFont="1" applyFill="1" applyBorder="1" applyAlignment="1">
      <alignment horizontal="center" vertical="center"/>
    </xf>
    <xf numFmtId="0" fontId="9" fillId="24" borderId="30" xfId="0" applyNumberFormat="1" applyFont="1" applyFill="1" applyBorder="1" applyAlignment="1">
      <alignment horizontal="center" vertical="center"/>
    </xf>
    <xf numFmtId="0" fontId="53" fillId="24" borderId="17" xfId="0" applyFont="1" applyFill="1" applyBorder="1" applyAlignment="1">
      <alignment horizontal="center"/>
    </xf>
    <xf numFmtId="165" fontId="9" fillId="24" borderId="20" xfId="0" quotePrefix="1" applyNumberFormat="1" applyFont="1" applyFill="1" applyBorder="1" applyAlignment="1">
      <alignment horizontal="center" vertical="center"/>
    </xf>
    <xf numFmtId="0" fontId="43" fillId="24" borderId="0" xfId="39" applyNumberFormat="1" applyFont="1" applyFill="1" applyBorder="1" applyAlignment="1">
      <alignment horizontal="left"/>
    </xf>
    <xf numFmtId="0" fontId="9" fillId="24" borderId="30" xfId="0" applyFont="1" applyFill="1" applyBorder="1" applyAlignment="1">
      <alignment horizontal="center" vertical="center"/>
    </xf>
    <xf numFmtId="0" fontId="9" fillId="24" borderId="34" xfId="0" applyFont="1" applyFill="1" applyBorder="1" applyAlignment="1">
      <alignment horizontal="center" vertical="center"/>
    </xf>
    <xf numFmtId="0" fontId="9" fillId="26" borderId="30" xfId="0" applyFont="1" applyFill="1" applyBorder="1" applyAlignment="1">
      <alignment horizontal="center" vertical="center"/>
    </xf>
    <xf numFmtId="0" fontId="28" fillId="24" borderId="0" xfId="47" applyNumberFormat="1" applyFont="1" applyFill="1" applyBorder="1" applyAlignment="1" applyProtection="1">
      <alignment vertical="top" wrapText="1"/>
    </xf>
    <xf numFmtId="0" fontId="28" fillId="24" borderId="0" xfId="47" applyNumberFormat="1" applyFont="1" applyFill="1" applyBorder="1" applyAlignment="1" applyProtection="1">
      <alignment vertical="top"/>
    </xf>
    <xf numFmtId="0" fontId="42" fillId="24" borderId="0" xfId="47" applyNumberFormat="1" applyFont="1" applyFill="1" applyBorder="1" applyAlignment="1" applyProtection="1"/>
    <xf numFmtId="0" fontId="28" fillId="24" borderId="0" xfId="47" applyNumberFormat="1" applyFill="1" applyAlignment="1"/>
    <xf numFmtId="0" fontId="29" fillId="24" borderId="0" xfId="47" applyNumberFormat="1" applyFont="1" applyFill="1" applyBorder="1" applyAlignment="1"/>
    <xf numFmtId="0" fontId="29" fillId="24" borderId="0" xfId="47" applyNumberFormat="1" applyFont="1" applyFill="1" applyBorder="1" applyAlignment="1">
      <alignment vertical="center"/>
    </xf>
    <xf numFmtId="0" fontId="31" fillId="24" borderId="0" xfId="47" applyNumberFormat="1" applyFont="1" applyFill="1" applyBorder="1" applyAlignment="1">
      <alignment horizontal="center" vertical="center" wrapText="1"/>
    </xf>
    <xf numFmtId="0" fontId="28" fillId="24" borderId="0" xfId="47" applyFill="1" applyAlignment="1">
      <alignment horizontal="center" vertical="center" wrapText="1"/>
    </xf>
    <xf numFmtId="0" fontId="36" fillId="24" borderId="0" xfId="47" applyNumberFormat="1" applyFont="1" applyFill="1" applyBorder="1" applyAlignment="1" applyProtection="1">
      <alignment horizontal="left"/>
    </xf>
    <xf numFmtId="0" fontId="7" fillId="24" borderId="0" xfId="47" applyFont="1" applyFill="1" applyAlignment="1">
      <alignment horizontal="center" vertical="center" wrapText="1"/>
    </xf>
    <xf numFmtId="0" fontId="30" fillId="24" borderId="0" xfId="47" applyNumberFormat="1" applyFont="1" applyFill="1" applyBorder="1" applyAlignment="1"/>
    <xf numFmtId="0" fontId="28" fillId="24" borderId="0" xfId="47" applyFill="1" applyAlignment="1"/>
    <xf numFmtId="0" fontId="43" fillId="24" borderId="0" xfId="47" applyNumberFormat="1" applyFont="1" applyFill="1" applyBorder="1" applyAlignment="1" applyProtection="1">
      <alignment horizontal="right"/>
    </xf>
    <xf numFmtId="0" fontId="43" fillId="24" borderId="0" xfId="47" applyNumberFormat="1" applyFont="1" applyFill="1" applyBorder="1" applyAlignment="1">
      <alignment horizontal="right"/>
    </xf>
    <xf numFmtId="0" fontId="48" fillId="24" borderId="0" xfId="47" applyNumberFormat="1" applyFont="1" applyFill="1" applyBorder="1" applyAlignment="1" applyProtection="1">
      <alignment horizontal="right" vertical="top"/>
    </xf>
    <xf numFmtId="0" fontId="49" fillId="24" borderId="0" xfId="47" applyNumberFormat="1" applyFont="1" applyFill="1" applyBorder="1" applyAlignment="1" applyProtection="1">
      <alignment horizontal="right" vertical="top"/>
    </xf>
    <xf numFmtId="0" fontId="48" fillId="24" borderId="0" xfId="47" applyNumberFormat="1" applyFont="1" applyFill="1" applyBorder="1" applyAlignment="1" applyProtection="1">
      <alignment horizontal="right"/>
    </xf>
    <xf numFmtId="0" fontId="7" fillId="24" borderId="32" xfId="47" applyNumberFormat="1" applyFont="1" applyFill="1" applyBorder="1" applyAlignment="1" applyProtection="1">
      <alignment vertical="top"/>
    </xf>
    <xf numFmtId="0" fontId="51" fillId="24" borderId="31" xfId="47" applyNumberFormat="1" applyFont="1" applyFill="1" applyBorder="1" applyAlignment="1" applyProtection="1">
      <alignment horizontal="left"/>
    </xf>
    <xf numFmtId="0" fontId="3" fillId="24" borderId="32" xfId="47" applyNumberFormat="1" applyFont="1" applyFill="1" applyBorder="1" applyAlignment="1" applyProtection="1">
      <alignment horizontal="left"/>
    </xf>
    <xf numFmtId="0" fontId="51" fillId="24" borderId="31" xfId="47" applyNumberFormat="1" applyFont="1" applyFill="1" applyBorder="1" applyAlignment="1" applyProtection="1">
      <alignment horizontal="center"/>
    </xf>
    <xf numFmtId="0" fontId="3" fillId="24" borderId="31" xfId="47" applyNumberFormat="1" applyFont="1" applyFill="1" applyBorder="1" applyAlignment="1" applyProtection="1">
      <alignment horizontal="center"/>
    </xf>
    <xf numFmtId="0" fontId="51" fillId="24" borderId="31" xfId="47" applyNumberFormat="1" applyFont="1" applyFill="1" applyBorder="1" applyAlignment="1" applyProtection="1">
      <alignment vertical="top"/>
    </xf>
    <xf numFmtId="0" fontId="51" fillId="24" borderId="32" xfId="47" applyNumberFormat="1" applyFont="1" applyFill="1" applyBorder="1" applyAlignment="1" applyProtection="1">
      <alignment vertical="top"/>
    </xf>
    <xf numFmtId="0" fontId="28" fillId="24" borderId="32" xfId="47" applyNumberFormat="1" applyFont="1" applyFill="1" applyBorder="1" applyAlignment="1" applyProtection="1">
      <alignment vertical="top"/>
    </xf>
    <xf numFmtId="0" fontId="3" fillId="24" borderId="69" xfId="47" applyNumberFormat="1" applyFont="1" applyFill="1" applyBorder="1" applyAlignment="1" applyProtection="1">
      <alignment vertical="top"/>
    </xf>
    <xf numFmtId="0" fontId="51" fillId="24" borderId="0" xfId="47" applyNumberFormat="1" applyFont="1" applyFill="1" applyBorder="1" applyAlignment="1" applyProtection="1">
      <alignment horizontal="left"/>
    </xf>
    <xf numFmtId="0" fontId="3" fillId="24" borderId="69" xfId="47" applyNumberFormat="1" applyFont="1" applyFill="1" applyBorder="1" applyAlignment="1" applyProtection="1">
      <alignment horizontal="left"/>
    </xf>
    <xf numFmtId="0" fontId="51" fillId="24" borderId="0" xfId="47" applyNumberFormat="1" applyFont="1" applyFill="1" applyBorder="1" applyAlignment="1" applyProtection="1">
      <alignment horizontal="center"/>
    </xf>
    <xf numFmtId="0" fontId="51" fillId="24" borderId="0" xfId="47" applyNumberFormat="1" applyFont="1" applyFill="1" applyBorder="1" applyAlignment="1" applyProtection="1">
      <alignment vertical="top"/>
    </xf>
    <xf numFmtId="0" fontId="51" fillId="24" borderId="69" xfId="47" applyNumberFormat="1" applyFont="1" applyFill="1" applyBorder="1" applyAlignment="1" applyProtection="1">
      <alignment vertical="top"/>
    </xf>
    <xf numFmtId="0" fontId="28" fillId="24" borderId="69" xfId="47" applyNumberFormat="1" applyFont="1" applyFill="1" applyBorder="1" applyAlignment="1" applyProtection="1">
      <alignment vertical="top"/>
    </xf>
    <xf numFmtId="0" fontId="28" fillId="24" borderId="0" xfId="47" applyNumberFormat="1" applyFont="1" applyFill="1" applyBorder="1" applyAlignment="1"/>
    <xf numFmtId="0" fontId="3" fillId="24" borderId="31" xfId="47" applyNumberFormat="1" applyFont="1" applyFill="1" applyBorder="1" applyAlignment="1" applyProtection="1">
      <alignment vertical="top"/>
    </xf>
    <xf numFmtId="0" fontId="28" fillId="24" borderId="31" xfId="47" applyNumberFormat="1" applyFont="1" applyFill="1" applyBorder="1" applyAlignment="1" applyProtection="1">
      <alignment vertical="top"/>
    </xf>
    <xf numFmtId="0" fontId="44" fillId="24" borderId="31" xfId="47" applyNumberFormat="1" applyFont="1" applyFill="1" applyBorder="1" applyAlignment="1" applyProtection="1">
      <alignment horizontal="center"/>
    </xf>
    <xf numFmtId="0" fontId="44" fillId="24" borderId="31" xfId="47" applyNumberFormat="1" applyFont="1" applyFill="1" applyBorder="1" applyAlignment="1" applyProtection="1">
      <alignment vertical="top"/>
    </xf>
    <xf numFmtId="0" fontId="3" fillId="24" borderId="32" xfId="47" applyNumberFormat="1" applyFont="1" applyFill="1" applyBorder="1" applyAlignment="1" applyProtection="1">
      <alignment horizontal="center"/>
    </xf>
    <xf numFmtId="0" fontId="7" fillId="24" borderId="31" xfId="47" applyNumberFormat="1" applyFont="1" applyFill="1" applyBorder="1" applyAlignment="1" applyProtection="1">
      <alignment horizontal="center"/>
    </xf>
    <xf numFmtId="0" fontId="7" fillId="24" borderId="31" xfId="47" applyNumberFormat="1" applyFont="1" applyFill="1" applyBorder="1" applyAlignment="1" applyProtection="1">
      <alignment vertical="top"/>
    </xf>
    <xf numFmtId="0" fontId="3" fillId="24" borderId="32" xfId="47" applyNumberFormat="1" applyFont="1" applyFill="1" applyBorder="1" applyAlignment="1"/>
    <xf numFmtId="0" fontId="28" fillId="24" borderId="32" xfId="47" applyNumberFormat="1" applyFont="1" applyFill="1" applyBorder="1" applyAlignment="1"/>
    <xf numFmtId="0" fontId="28" fillId="24" borderId="32" xfId="47" applyNumberFormat="1" applyFill="1" applyBorder="1" applyAlignment="1"/>
    <xf numFmtId="0" fontId="39" fillId="24" borderId="20" xfId="39" applyNumberFormat="1" applyFont="1" applyFill="1" applyBorder="1" applyAlignment="1">
      <alignment horizontal="center"/>
    </xf>
    <xf numFmtId="0" fontId="46" fillId="24" borderId="20" xfId="39" applyNumberFormat="1" applyFont="1" applyFill="1" applyBorder="1" applyAlignment="1">
      <alignment horizontal="center"/>
    </xf>
    <xf numFmtId="0" fontId="36" fillId="24" borderId="38" xfId="39" applyNumberFormat="1" applyFont="1" applyFill="1" applyBorder="1" applyAlignment="1">
      <alignment horizontal="center"/>
    </xf>
    <xf numFmtId="0" fontId="39" fillId="24" borderId="20" xfId="39" applyNumberFormat="1" applyFont="1" applyFill="1" applyBorder="1" applyAlignment="1">
      <alignment horizontal="center" vertical="center"/>
    </xf>
    <xf numFmtId="0" fontId="6" fillId="24" borderId="38" xfId="39" applyNumberFormat="1" applyFont="1" applyFill="1" applyBorder="1" applyAlignment="1">
      <alignment horizontal="center" vertical="center"/>
    </xf>
    <xf numFmtId="0" fontId="6" fillId="24" borderId="39" xfId="39" applyNumberFormat="1" applyFont="1" applyFill="1" applyBorder="1" applyAlignment="1">
      <alignment horizontal="center"/>
    </xf>
    <xf numFmtId="0" fontId="36" fillId="24" borderId="80" xfId="39" applyNumberFormat="1" applyFont="1" applyFill="1" applyBorder="1" applyAlignment="1">
      <alignment horizontal="center"/>
    </xf>
    <xf numFmtId="0" fontId="39" fillId="24" borderId="75" xfId="39" applyNumberFormat="1" applyFont="1" applyFill="1" applyBorder="1" applyAlignment="1">
      <alignment horizontal="center" vertical="center"/>
    </xf>
    <xf numFmtId="0" fontId="38" fillId="24" borderId="75" xfId="39" applyNumberFormat="1" applyFont="1" applyFill="1" applyBorder="1" applyAlignment="1">
      <alignment horizontal="center"/>
    </xf>
    <xf numFmtId="0" fontId="38" fillId="24" borderId="81" xfId="39" applyNumberFormat="1" applyFont="1" applyFill="1" applyBorder="1" applyAlignment="1">
      <alignment horizontal="center"/>
    </xf>
    <xf numFmtId="0" fontId="39" fillId="24" borderId="75" xfId="39" applyNumberFormat="1" applyFont="1" applyFill="1" applyBorder="1" applyAlignment="1">
      <alignment horizontal="center"/>
    </xf>
    <xf numFmtId="0" fontId="6" fillId="24" borderId="75" xfId="39" applyFont="1" applyFill="1" applyBorder="1" applyAlignment="1"/>
    <xf numFmtId="0" fontId="38" fillId="28" borderId="75" xfId="39" applyNumberFormat="1" applyFont="1" applyFill="1" applyBorder="1" applyAlignment="1">
      <alignment horizontal="center"/>
    </xf>
    <xf numFmtId="0" fontId="38" fillId="24" borderId="75" xfId="39" applyFont="1" applyFill="1" applyBorder="1" applyAlignment="1">
      <alignment horizontal="center"/>
    </xf>
    <xf numFmtId="0" fontId="38" fillId="24" borderId="75" xfId="39" quotePrefix="1" applyNumberFormat="1" applyFont="1" applyFill="1" applyBorder="1" applyAlignment="1">
      <alignment horizontal="center"/>
    </xf>
    <xf numFmtId="0" fontId="39" fillId="24" borderId="81" xfId="39" applyNumberFormat="1" applyFont="1" applyFill="1" applyBorder="1" applyAlignment="1">
      <alignment horizontal="center" vertical="center"/>
    </xf>
    <xf numFmtId="0" fontId="5" fillId="24" borderId="80" xfId="39" applyNumberFormat="1" applyFont="1" applyFill="1" applyBorder="1" applyAlignment="1">
      <alignment horizontal="center"/>
    </xf>
    <xf numFmtId="0" fontId="5" fillId="24" borderId="75" xfId="39" applyNumberFormat="1" applyFont="1" applyFill="1" applyBorder="1" applyAlignment="1">
      <alignment horizontal="center"/>
    </xf>
    <xf numFmtId="0" fontId="5" fillId="24" borderId="76" xfId="39" applyNumberFormat="1" applyFont="1" applyFill="1" applyBorder="1" applyAlignment="1">
      <alignment horizontal="center"/>
    </xf>
    <xf numFmtId="16" fontId="8" fillId="24" borderId="21" xfId="0" applyNumberFormat="1" applyFont="1" applyFill="1" applyBorder="1" applyAlignment="1">
      <alignment horizontal="left" vertical="top" wrapText="1"/>
    </xf>
    <xf numFmtId="0" fontId="9" fillId="24" borderId="41" xfId="0" applyFont="1" applyFill="1" applyBorder="1" applyAlignment="1">
      <alignment horizontal="left" vertical="center" wrapText="1"/>
    </xf>
    <xf numFmtId="0" fontId="9" fillId="24" borderId="42" xfId="0" quotePrefix="1" applyFont="1" applyFill="1" applyBorder="1" applyAlignment="1">
      <alignment horizontal="center" vertical="center" wrapText="1"/>
    </xf>
    <xf numFmtId="0" fontId="9" fillId="24" borderId="48" xfId="0" applyFont="1" applyFill="1" applyBorder="1" applyAlignment="1">
      <alignment horizontal="center" vertical="center" wrapText="1"/>
    </xf>
    <xf numFmtId="0" fontId="9" fillId="24" borderId="41" xfId="0" quotePrefix="1" applyNumberFormat="1" applyFont="1" applyFill="1" applyBorder="1" applyAlignment="1">
      <alignment horizontal="center" vertical="center" wrapText="1"/>
    </xf>
    <xf numFmtId="0" fontId="9" fillId="24" borderId="65" xfId="0" quotePrefix="1" applyNumberFormat="1" applyFont="1" applyFill="1" applyBorder="1" applyAlignment="1">
      <alignment horizontal="center" vertical="center" wrapText="1"/>
    </xf>
    <xf numFmtId="0" fontId="9" fillId="24" borderId="66" xfId="0" applyNumberFormat="1" applyFont="1" applyFill="1" applyBorder="1" applyAlignment="1">
      <alignment horizontal="center" vertical="center" wrapText="1"/>
    </xf>
    <xf numFmtId="0" fontId="9" fillId="24" borderId="67" xfId="0" quotePrefix="1" applyNumberFormat="1" applyFont="1" applyFill="1" applyBorder="1" applyAlignment="1">
      <alignment horizontal="center" vertical="center" wrapText="1"/>
    </xf>
    <xf numFmtId="0" fontId="9" fillId="24" borderId="41" xfId="0" applyNumberFormat="1" applyFont="1" applyFill="1" applyBorder="1" applyAlignment="1">
      <alignment horizontal="center" vertical="center" wrapText="1"/>
    </xf>
    <xf numFmtId="0" fontId="9" fillId="24" borderId="82" xfId="0" applyNumberFormat="1" applyFont="1" applyFill="1" applyBorder="1" applyAlignment="1">
      <alignment horizontal="center" vertical="center" wrapText="1"/>
    </xf>
    <xf numFmtId="0" fontId="9" fillId="24" borderId="82" xfId="0" quotePrefix="1" applyNumberFormat="1" applyFont="1" applyFill="1" applyBorder="1" applyAlignment="1">
      <alignment horizontal="center" vertical="center" wrapText="1"/>
    </xf>
    <xf numFmtId="0" fontId="9" fillId="24" borderId="65" xfId="0" applyNumberFormat="1" applyFont="1" applyFill="1" applyBorder="1" applyAlignment="1">
      <alignment horizontal="center" vertical="center" wrapText="1"/>
    </xf>
    <xf numFmtId="0" fontId="40" fillId="24" borderId="0" xfId="38" applyFont="1" applyFill="1" applyAlignment="1">
      <alignment horizontal="left" vertical="center" wrapText="1"/>
    </xf>
    <xf numFmtId="0" fontId="9" fillId="26" borderId="42" xfId="0" quotePrefix="1" applyFont="1" applyFill="1" applyBorder="1" applyAlignment="1">
      <alignment horizontal="center" vertical="center"/>
    </xf>
    <xf numFmtId="0" fontId="9" fillId="26" borderId="48" xfId="0" quotePrefix="1" applyFont="1" applyFill="1" applyBorder="1" applyAlignment="1">
      <alignment horizontal="center" vertical="center"/>
    </xf>
    <xf numFmtId="0" fontId="9" fillId="26" borderId="49" xfId="0" quotePrefix="1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center" vertical="center"/>
    </xf>
    <xf numFmtId="0" fontId="53" fillId="24" borderId="58" xfId="0" applyFont="1" applyFill="1" applyBorder="1" applyAlignment="1">
      <alignment horizontal="center" vertical="center" textRotation="90" wrapText="1"/>
    </xf>
    <xf numFmtId="0" fontId="9" fillId="24" borderId="30" xfId="0" quotePrefix="1" applyFont="1" applyFill="1" applyBorder="1" applyAlignment="1">
      <alignment horizontal="center" vertical="center"/>
    </xf>
    <xf numFmtId="0" fontId="9" fillId="26" borderId="30" xfId="0" applyFont="1" applyFill="1" applyBorder="1" applyAlignment="1">
      <alignment horizontal="center" vertical="center"/>
    </xf>
    <xf numFmtId="0" fontId="9" fillId="24" borderId="52" xfId="0" quotePrefix="1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/>
    </xf>
    <xf numFmtId="0" fontId="9" fillId="24" borderId="33" xfId="0" quotePrefix="1" applyFont="1" applyFill="1" applyBorder="1" applyAlignment="1">
      <alignment horizontal="center" vertical="center"/>
    </xf>
    <xf numFmtId="0" fontId="9" fillId="24" borderId="22" xfId="0" quotePrefix="1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0" fontId="9" fillId="24" borderId="16" xfId="0" applyFont="1" applyFill="1" applyBorder="1" applyAlignment="1">
      <alignment horizontal="center" vertical="center"/>
    </xf>
    <xf numFmtId="0" fontId="9" fillId="24" borderId="64" xfId="0" applyFont="1" applyFill="1" applyBorder="1" applyAlignment="1">
      <alignment horizontal="center" vertical="center"/>
    </xf>
    <xf numFmtId="0" fontId="9" fillId="24" borderId="34" xfId="0" applyFont="1" applyFill="1" applyBorder="1" applyAlignment="1">
      <alignment horizontal="center" vertical="center"/>
    </xf>
    <xf numFmtId="0" fontId="9" fillId="26" borderId="42" xfId="0" applyFont="1" applyFill="1" applyBorder="1" applyAlignment="1">
      <alignment horizontal="center" vertical="center" wrapText="1"/>
    </xf>
    <xf numFmtId="0" fontId="9" fillId="26" borderId="48" xfId="0" applyFont="1" applyFill="1" applyBorder="1" applyAlignment="1">
      <alignment horizontal="center" vertical="center" wrapText="1"/>
    </xf>
    <xf numFmtId="0" fontId="9" fillId="26" borderId="42" xfId="0" quotePrefix="1" applyFont="1" applyFill="1" applyBorder="1" applyAlignment="1">
      <alignment horizontal="center" vertical="center" wrapText="1"/>
    </xf>
    <xf numFmtId="0" fontId="9" fillId="26" borderId="42" xfId="0" applyFont="1" applyFill="1" applyBorder="1" applyAlignment="1">
      <alignment horizontal="center" vertical="center"/>
    </xf>
    <xf numFmtId="0" fontId="9" fillId="26" borderId="48" xfId="0" applyFont="1" applyFill="1" applyBorder="1" applyAlignment="1">
      <alignment horizontal="center" vertical="center"/>
    </xf>
    <xf numFmtId="0" fontId="9" fillId="24" borderId="61" xfId="0" quotePrefix="1" applyFont="1" applyFill="1" applyBorder="1" applyAlignment="1">
      <alignment horizontal="center" vertical="center"/>
    </xf>
    <xf numFmtId="0" fontId="9" fillId="26" borderId="30" xfId="0" quotePrefix="1" applyFont="1" applyFill="1" applyBorder="1" applyAlignment="1">
      <alignment horizontal="center" vertical="center"/>
    </xf>
    <xf numFmtId="0" fontId="9" fillId="24" borderId="28" xfId="0" quotePrefix="1" applyFont="1" applyFill="1" applyBorder="1" applyAlignment="1">
      <alignment horizontal="center" vertical="center"/>
    </xf>
    <xf numFmtId="0" fontId="9" fillId="24" borderId="31" xfId="0" applyFont="1" applyFill="1" applyBorder="1" applyAlignment="1">
      <alignment horizontal="center" vertical="center"/>
    </xf>
    <xf numFmtId="0" fontId="9" fillId="27" borderId="42" xfId="0" quotePrefix="1" applyFont="1" applyFill="1" applyBorder="1" applyAlignment="1">
      <alignment horizontal="center" vertical="center"/>
    </xf>
    <xf numFmtId="0" fontId="9" fillId="27" borderId="48" xfId="0" applyFont="1" applyFill="1" applyBorder="1" applyAlignment="1">
      <alignment horizontal="center" vertical="center"/>
    </xf>
    <xf numFmtId="0" fontId="9" fillId="27" borderId="49" xfId="0" applyFont="1" applyFill="1" applyBorder="1" applyAlignment="1">
      <alignment horizontal="center" vertical="center"/>
    </xf>
    <xf numFmtId="0" fontId="55" fillId="24" borderId="0" xfId="0" applyFont="1" applyFill="1" applyAlignment="1">
      <alignment horizontal="right"/>
    </xf>
    <xf numFmtId="0" fontId="8" fillId="24" borderId="32" xfId="0" applyFont="1" applyFill="1" applyBorder="1" applyAlignment="1">
      <alignment vertical="center" wrapText="1"/>
    </xf>
    <xf numFmtId="0" fontId="40" fillId="24" borderId="19" xfId="0" applyFont="1" applyFill="1" applyBorder="1" applyAlignment="1">
      <alignment vertical="top" wrapText="1"/>
    </xf>
    <xf numFmtId="0" fontId="9" fillId="26" borderId="42" xfId="0" quotePrefix="1" applyFont="1" applyFill="1" applyBorder="1" applyAlignment="1">
      <alignment horizontal="center" vertical="center"/>
    </xf>
    <xf numFmtId="0" fontId="9" fillId="26" borderId="48" xfId="0" quotePrefix="1" applyFont="1" applyFill="1" applyBorder="1" applyAlignment="1">
      <alignment horizontal="center" vertical="center"/>
    </xf>
    <xf numFmtId="0" fontId="9" fillId="26" borderId="49" xfId="0" quotePrefix="1" applyFont="1" applyFill="1" applyBorder="1" applyAlignment="1">
      <alignment horizontal="center" vertical="center"/>
    </xf>
    <xf numFmtId="0" fontId="9" fillId="24" borderId="30" xfId="0" quotePrefix="1" applyFont="1" applyFill="1" applyBorder="1" applyAlignment="1">
      <alignment horizontal="center" vertical="center"/>
    </xf>
    <xf numFmtId="0" fontId="53" fillId="24" borderId="58" xfId="0" applyFont="1" applyFill="1" applyBorder="1" applyAlignment="1">
      <alignment horizontal="center" vertical="center" textRotation="90" wrapText="1"/>
    </xf>
    <xf numFmtId="0" fontId="9" fillId="24" borderId="42" xfId="0" applyFont="1" applyFill="1" applyBorder="1" applyAlignment="1">
      <alignment horizontal="center" vertical="center"/>
    </xf>
    <xf numFmtId="0" fontId="40" fillId="24" borderId="0" xfId="38" applyFont="1" applyFill="1" applyAlignment="1">
      <alignment horizontal="left" vertical="center" wrapText="1"/>
    </xf>
    <xf numFmtId="0" fontId="55" fillId="24" borderId="0" xfId="0" applyFont="1" applyFill="1" applyAlignment="1">
      <alignment horizontal="right"/>
    </xf>
    <xf numFmtId="0" fontId="9" fillId="26" borderId="42" xfId="0" applyFont="1" applyFill="1" applyBorder="1" applyAlignment="1">
      <alignment horizontal="center" vertical="center" wrapText="1"/>
    </xf>
    <xf numFmtId="0" fontId="9" fillId="26" borderId="48" xfId="0" applyFont="1" applyFill="1" applyBorder="1" applyAlignment="1">
      <alignment horizontal="center" vertical="center" wrapText="1"/>
    </xf>
    <xf numFmtId="0" fontId="9" fillId="26" borderId="42" xfId="0" quotePrefix="1" applyFont="1" applyFill="1" applyBorder="1" applyAlignment="1">
      <alignment horizontal="center" vertical="center" wrapText="1"/>
    </xf>
    <xf numFmtId="0" fontId="9" fillId="26" borderId="42" xfId="0" applyFont="1" applyFill="1" applyBorder="1" applyAlignment="1">
      <alignment horizontal="center" vertical="center"/>
    </xf>
    <xf numFmtId="0" fontId="9" fillId="26" borderId="48" xfId="0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9" fillId="24" borderId="31" xfId="0" applyFont="1" applyFill="1" applyBorder="1" applyAlignment="1">
      <alignment horizontal="center" vertical="center"/>
    </xf>
    <xf numFmtId="0" fontId="9" fillId="24" borderId="16" xfId="0" applyFont="1" applyFill="1" applyBorder="1" applyAlignment="1">
      <alignment horizontal="center" vertical="center"/>
    </xf>
    <xf numFmtId="0" fontId="9" fillId="27" borderId="42" xfId="0" quotePrefix="1" applyFont="1" applyFill="1" applyBorder="1" applyAlignment="1">
      <alignment horizontal="center" vertical="center"/>
    </xf>
    <xf numFmtId="0" fontId="9" fillId="27" borderId="48" xfId="0" applyFont="1" applyFill="1" applyBorder="1" applyAlignment="1">
      <alignment horizontal="center" vertical="center"/>
    </xf>
    <xf numFmtId="0" fontId="9" fillId="27" borderId="49" xfId="0" applyFont="1" applyFill="1" applyBorder="1" applyAlignment="1">
      <alignment horizontal="center" vertical="center"/>
    </xf>
    <xf numFmtId="0" fontId="9" fillId="24" borderId="22" xfId="0" quotePrefix="1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/>
    </xf>
    <xf numFmtId="0" fontId="9" fillId="24" borderId="34" xfId="0" applyFont="1" applyFill="1" applyBorder="1" applyAlignment="1">
      <alignment horizontal="center" vertical="center"/>
    </xf>
    <xf numFmtId="0" fontId="9" fillId="24" borderId="33" xfId="0" quotePrefix="1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6" borderId="30" xfId="0" applyFont="1" applyFill="1" applyBorder="1" applyAlignment="1">
      <alignment horizontal="center" vertical="center"/>
    </xf>
    <xf numFmtId="0" fontId="9" fillId="24" borderId="61" xfId="0" quotePrefix="1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0" fontId="9" fillId="24" borderId="64" xfId="0" applyFont="1" applyFill="1" applyBorder="1" applyAlignment="1">
      <alignment horizontal="center" vertical="center"/>
    </xf>
    <xf numFmtId="0" fontId="9" fillId="24" borderId="52" xfId="0" quotePrefix="1" applyFont="1" applyFill="1" applyBorder="1" applyAlignment="1">
      <alignment horizontal="center" vertical="center"/>
    </xf>
    <xf numFmtId="0" fontId="9" fillId="24" borderId="28" xfId="0" quotePrefix="1" applyFont="1" applyFill="1" applyBorder="1" applyAlignment="1">
      <alignment horizontal="center" vertical="center"/>
    </xf>
    <xf numFmtId="0" fontId="9" fillId="26" borderId="30" xfId="0" quotePrefix="1" applyFont="1" applyFill="1" applyBorder="1" applyAlignment="1">
      <alignment horizontal="center" vertical="center"/>
    </xf>
    <xf numFmtId="0" fontId="53" fillId="24" borderId="17" xfId="0" applyFont="1" applyFill="1" applyBorder="1" applyAlignment="1">
      <alignment horizontal="center" vertical="center"/>
    </xf>
    <xf numFmtId="0" fontId="8" fillId="24" borderId="37" xfId="0" applyFont="1" applyFill="1" applyBorder="1" applyAlignment="1">
      <alignment vertical="top" wrapText="1"/>
    </xf>
    <xf numFmtId="0" fontId="8" fillId="24" borderId="19" xfId="0" applyFont="1" applyFill="1" applyBorder="1" applyAlignment="1">
      <alignment horizontal="left" vertical="top" wrapText="1"/>
    </xf>
    <xf numFmtId="0" fontId="8" fillId="24" borderId="0" xfId="0" applyFont="1" applyFill="1" applyAlignment="1">
      <alignment vertical="top" wrapText="1"/>
    </xf>
    <xf numFmtId="0" fontId="8" fillId="24" borderId="19" xfId="0" applyFont="1" applyFill="1" applyBorder="1" applyAlignment="1">
      <alignment vertical="center" wrapText="1"/>
    </xf>
    <xf numFmtId="0" fontId="8" fillId="24" borderId="37" xfId="0" applyFont="1" applyFill="1" applyBorder="1" applyAlignment="1">
      <alignment vertical="center" wrapText="1"/>
    </xf>
    <xf numFmtId="0" fontId="9" fillId="24" borderId="30" xfId="0" quotePrefix="1" applyFont="1" applyFill="1" applyBorder="1" applyAlignment="1">
      <alignment horizontal="center" vertical="center"/>
    </xf>
    <xf numFmtId="0" fontId="9" fillId="24" borderId="64" xfId="0" applyFont="1" applyFill="1" applyBorder="1" applyAlignment="1">
      <alignment horizontal="center" vertical="center"/>
    </xf>
    <xf numFmtId="0" fontId="9" fillId="24" borderId="61" xfId="0" quotePrefix="1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0" fontId="9" fillId="24" borderId="16" xfId="0" applyFont="1" applyFill="1" applyBorder="1" applyAlignment="1">
      <alignment horizontal="center" vertical="center"/>
    </xf>
    <xf numFmtId="16" fontId="8" fillId="29" borderId="74" xfId="0" applyNumberFormat="1" applyFont="1" applyFill="1" applyBorder="1" applyAlignment="1">
      <alignment vertical="center"/>
    </xf>
    <xf numFmtId="0" fontId="8" fillId="29" borderId="37" xfId="0" applyFont="1" applyFill="1" applyBorder="1" applyAlignment="1">
      <alignment horizontal="left" wrapText="1"/>
    </xf>
    <xf numFmtId="0" fontId="8" fillId="29" borderId="17" xfId="0" applyFont="1" applyFill="1" applyBorder="1" applyAlignment="1">
      <alignment horizontal="center"/>
    </xf>
    <xf numFmtId="0" fontId="9" fillId="29" borderId="40" xfId="0" quotePrefix="1" applyFont="1" applyFill="1" applyBorder="1" applyAlignment="1">
      <alignment horizontal="center"/>
    </xf>
    <xf numFmtId="0" fontId="9" fillId="29" borderId="74" xfId="0" applyFont="1" applyFill="1" applyBorder="1" applyAlignment="1">
      <alignment horizontal="center" vertical="center"/>
    </xf>
    <xf numFmtId="0" fontId="9" fillId="29" borderId="37" xfId="0" applyFont="1" applyFill="1" applyBorder="1" applyAlignment="1">
      <alignment horizontal="center" vertical="center"/>
    </xf>
    <xf numFmtId="0" fontId="9" fillId="29" borderId="32" xfId="0" applyFont="1" applyFill="1" applyBorder="1" applyAlignment="1">
      <alignment horizontal="center" vertical="center"/>
    </xf>
    <xf numFmtId="0" fontId="9" fillId="29" borderId="17" xfId="0" applyFont="1" applyFill="1" applyBorder="1" applyAlignment="1">
      <alignment horizontal="center" vertical="center"/>
    </xf>
    <xf numFmtId="0" fontId="9" fillId="29" borderId="19" xfId="0" applyNumberFormat="1" applyFont="1" applyFill="1" applyBorder="1" applyAlignment="1">
      <alignment horizontal="center" vertical="center"/>
    </xf>
    <xf numFmtId="0" fontId="9" fillId="29" borderId="16" xfId="0" applyNumberFormat="1" applyFont="1" applyFill="1" applyBorder="1" applyAlignment="1">
      <alignment horizontal="center" vertical="center"/>
    </xf>
    <xf numFmtId="0" fontId="9" fillId="29" borderId="20" xfId="0" quotePrefix="1" applyNumberFormat="1" applyFont="1" applyFill="1" applyBorder="1" applyAlignment="1">
      <alignment horizontal="center" vertical="center"/>
    </xf>
    <xf numFmtId="0" fontId="9" fillId="29" borderId="17" xfId="0" quotePrefix="1" applyNumberFormat="1" applyFont="1" applyFill="1" applyBorder="1" applyAlignment="1">
      <alignment horizontal="center" vertical="center"/>
    </xf>
    <xf numFmtId="0" fontId="9" fillId="29" borderId="19" xfId="0" quotePrefix="1" applyNumberFormat="1" applyFont="1" applyFill="1" applyBorder="1" applyAlignment="1">
      <alignment horizontal="center" vertical="center"/>
    </xf>
    <xf numFmtId="0" fontId="58" fillId="29" borderId="0" xfId="0" applyFont="1" applyFill="1" applyBorder="1"/>
    <xf numFmtId="0" fontId="9" fillId="29" borderId="38" xfId="0" applyNumberFormat="1" applyFont="1" applyFill="1" applyBorder="1" applyAlignment="1">
      <alignment horizontal="center" vertical="center"/>
    </xf>
    <xf numFmtId="0" fontId="9" fillId="29" borderId="20" xfId="0" applyNumberFormat="1" applyFont="1" applyFill="1" applyBorder="1" applyAlignment="1">
      <alignment horizontal="center" vertical="center"/>
    </xf>
    <xf numFmtId="0" fontId="9" fillId="29" borderId="17" xfId="0" applyNumberFormat="1" applyFont="1" applyFill="1" applyBorder="1" applyAlignment="1">
      <alignment horizontal="center" vertical="center"/>
    </xf>
    <xf numFmtId="0" fontId="9" fillId="29" borderId="30" xfId="0" applyFont="1" applyFill="1" applyBorder="1" applyAlignment="1">
      <alignment horizontal="center" vertical="center"/>
    </xf>
    <xf numFmtId="0" fontId="9" fillId="29" borderId="40" xfId="0" applyNumberFormat="1" applyFont="1" applyFill="1" applyBorder="1" applyAlignment="1">
      <alignment horizontal="center" vertical="center"/>
    </xf>
    <xf numFmtId="0" fontId="43" fillId="24" borderId="0" xfId="39" applyNumberFormat="1" applyFont="1" applyFill="1" applyBorder="1" applyAlignment="1">
      <alignment horizontal="left"/>
    </xf>
    <xf numFmtId="0" fontId="49" fillId="24" borderId="51" xfId="39" applyNumberFormat="1" applyFont="1" applyFill="1" applyBorder="1" applyAlignment="1">
      <alignment horizontal="left" vertical="center" wrapText="1"/>
    </xf>
    <xf numFmtId="0" fontId="49" fillId="24" borderId="0" xfId="39" applyNumberFormat="1" applyFont="1" applyFill="1" applyBorder="1" applyAlignment="1">
      <alignment horizontal="left" vertical="center" wrapText="1"/>
    </xf>
    <xf numFmtId="0" fontId="49" fillId="24" borderId="0" xfId="39" applyNumberFormat="1" applyFont="1" applyFill="1" applyBorder="1" applyAlignment="1" applyProtection="1">
      <alignment horizontal="left" vertical="top"/>
    </xf>
    <xf numFmtId="0" fontId="37" fillId="24" borderId="38" xfId="39" applyNumberFormat="1" applyFont="1" applyFill="1" applyBorder="1" applyAlignment="1">
      <alignment horizontal="center" vertical="center" textRotation="90" wrapText="1"/>
    </xf>
    <xf numFmtId="0" fontId="35" fillId="24" borderId="18" xfId="39" applyNumberFormat="1" applyFont="1" applyFill="1" applyBorder="1" applyAlignment="1">
      <alignment horizontal="center" vertical="center"/>
    </xf>
    <xf numFmtId="0" fontId="35" fillId="24" borderId="11" xfId="39" applyNumberFormat="1" applyFont="1" applyFill="1" applyBorder="1" applyAlignment="1">
      <alignment horizontal="center" vertical="center"/>
    </xf>
    <xf numFmtId="0" fontId="35" fillId="24" borderId="77" xfId="39" applyNumberFormat="1" applyFont="1" applyFill="1" applyBorder="1" applyAlignment="1">
      <alignment horizontal="center" vertical="center"/>
    </xf>
    <xf numFmtId="0" fontId="43" fillId="24" borderId="0" xfId="47" applyNumberFormat="1" applyFont="1" applyFill="1" applyBorder="1" applyAlignment="1" applyProtection="1">
      <alignment horizontal="right"/>
    </xf>
    <xf numFmtId="0" fontId="4" fillId="24" borderId="42" xfId="39" applyNumberFormat="1" applyFont="1" applyFill="1" applyBorder="1" applyAlignment="1">
      <alignment horizontal="center" vertical="center"/>
    </xf>
    <xf numFmtId="0" fontId="4" fillId="24" borderId="48" xfId="39" applyNumberFormat="1" applyFont="1" applyFill="1" applyBorder="1" applyAlignment="1">
      <alignment horizontal="center" vertical="center"/>
    </xf>
    <xf numFmtId="0" fontId="39" fillId="24" borderId="13" xfId="39" applyNumberFormat="1" applyFont="1" applyFill="1" applyBorder="1" applyAlignment="1">
      <alignment horizontal="center" vertical="center" wrapText="1"/>
    </xf>
    <xf numFmtId="0" fontId="39" fillId="24" borderId="14" xfId="39" applyNumberFormat="1" applyFont="1" applyFill="1" applyBorder="1" applyAlignment="1">
      <alignment horizontal="center" vertical="center" wrapText="1"/>
    </xf>
    <xf numFmtId="0" fontId="39" fillId="24" borderId="15" xfId="39" applyNumberFormat="1" applyFont="1" applyFill="1" applyBorder="1" applyAlignment="1">
      <alignment horizontal="center" vertical="center" wrapText="1"/>
    </xf>
    <xf numFmtId="0" fontId="43" fillId="24" borderId="71" xfId="39" applyNumberFormat="1" applyFont="1" applyFill="1" applyBorder="1" applyAlignment="1">
      <alignment horizontal="center" vertical="center" textRotation="90" wrapText="1"/>
    </xf>
    <xf numFmtId="0" fontId="43" fillId="24" borderId="70" xfId="39" applyNumberFormat="1" applyFont="1" applyFill="1" applyBorder="1" applyAlignment="1">
      <alignment horizontal="center" vertical="center" textRotation="90" wrapText="1"/>
    </xf>
    <xf numFmtId="0" fontId="43" fillId="24" borderId="33" xfId="39" applyNumberFormat="1" applyFont="1" applyFill="1" applyBorder="1" applyAlignment="1">
      <alignment horizontal="center" vertical="center" textRotation="90" wrapText="1"/>
    </xf>
    <xf numFmtId="0" fontId="37" fillId="24" borderId="39" xfId="39" applyNumberFormat="1" applyFont="1" applyFill="1" applyBorder="1" applyAlignment="1">
      <alignment horizontal="center" vertical="center" textRotation="90" wrapText="1"/>
    </xf>
    <xf numFmtId="0" fontId="37" fillId="24" borderId="36" xfId="39" applyNumberFormat="1" applyFont="1" applyFill="1" applyBorder="1" applyAlignment="1">
      <alignment horizontal="center" vertical="center" textRotation="90" wrapText="1"/>
    </xf>
    <xf numFmtId="0" fontId="37" fillId="24" borderId="24" xfId="39" applyNumberFormat="1" applyFont="1" applyFill="1" applyBorder="1" applyAlignment="1">
      <alignment horizontal="center" vertical="center" textRotation="90" wrapText="1"/>
    </xf>
    <xf numFmtId="0" fontId="37" fillId="24" borderId="22" xfId="39" applyNumberFormat="1" applyFont="1" applyFill="1" applyBorder="1" applyAlignment="1">
      <alignment horizontal="center" vertical="center" textRotation="90" wrapText="1"/>
    </xf>
    <xf numFmtId="0" fontId="37" fillId="24" borderId="16" xfId="39" applyNumberFormat="1" applyFont="1" applyFill="1" applyBorder="1" applyAlignment="1">
      <alignment horizontal="center" vertical="center" textRotation="90" wrapText="1"/>
    </xf>
    <xf numFmtId="0" fontId="43" fillId="24" borderId="0" xfId="47" applyNumberFormat="1" applyFont="1" applyFill="1" applyBorder="1" applyAlignment="1" applyProtection="1">
      <alignment horizontal="right" wrapText="1"/>
    </xf>
    <xf numFmtId="0" fontId="6" fillId="24" borderId="16" xfId="0" applyFont="1" applyFill="1" applyBorder="1" applyAlignment="1">
      <alignment horizontal="left" wrapText="1"/>
    </xf>
    <xf numFmtId="0" fontId="6" fillId="24" borderId="0" xfId="0" applyFont="1" applyFill="1" applyBorder="1" applyAlignment="1">
      <alignment horizontal="left" wrapText="1"/>
    </xf>
    <xf numFmtId="0" fontId="5" fillId="24" borderId="0" xfId="47" applyNumberFormat="1" applyFont="1" applyFill="1" applyBorder="1" applyAlignment="1">
      <alignment horizontal="center" wrapText="1"/>
    </xf>
    <xf numFmtId="0" fontId="50" fillId="24" borderId="0" xfId="47" applyNumberFormat="1" applyFont="1" applyFill="1" applyBorder="1" applyAlignment="1">
      <alignment horizontal="center" wrapText="1"/>
    </xf>
    <xf numFmtId="0" fontId="52" fillId="24" borderId="0" xfId="47" applyNumberFormat="1" applyFont="1" applyFill="1" applyBorder="1" applyAlignment="1">
      <alignment horizontal="center" vertical="center" wrapText="1"/>
    </xf>
    <xf numFmtId="0" fontId="7" fillId="24" borderId="0" xfId="47" applyFont="1" applyFill="1" applyAlignment="1">
      <alignment horizontal="center" vertical="center" wrapText="1"/>
    </xf>
    <xf numFmtId="0" fontId="43" fillId="24" borderId="0" xfId="46" applyNumberFormat="1" applyFont="1" applyFill="1" applyBorder="1" applyAlignment="1" applyProtection="1">
      <alignment horizontal="right"/>
    </xf>
    <xf numFmtId="0" fontId="3" fillId="24" borderId="0" xfId="47" applyNumberFormat="1" applyFont="1" applyFill="1" applyBorder="1" applyAlignment="1" applyProtection="1">
      <alignment horizontal="left" vertical="top" wrapText="1"/>
    </xf>
    <xf numFmtId="0" fontId="3" fillId="24" borderId="31" xfId="47" applyNumberFormat="1" applyFont="1" applyFill="1" applyBorder="1" applyAlignment="1" applyProtection="1">
      <alignment horizontal="left" vertical="top" wrapText="1"/>
    </xf>
    <xf numFmtId="0" fontId="40" fillId="24" borderId="0" xfId="0" applyFont="1" applyFill="1" applyBorder="1" applyAlignment="1">
      <alignment horizontal="center" vertical="center"/>
    </xf>
    <xf numFmtId="0" fontId="9" fillId="26" borderId="42" xfId="0" quotePrefix="1" applyFont="1" applyFill="1" applyBorder="1" applyAlignment="1">
      <alignment horizontal="center" vertical="center"/>
    </xf>
    <xf numFmtId="0" fontId="9" fillId="26" borderId="48" xfId="0" quotePrefix="1" applyFont="1" applyFill="1" applyBorder="1" applyAlignment="1">
      <alignment horizontal="center" vertical="center"/>
    </xf>
    <xf numFmtId="0" fontId="9" fillId="26" borderId="49" xfId="0" quotePrefix="1" applyFont="1" applyFill="1" applyBorder="1" applyAlignment="1">
      <alignment horizontal="center" vertical="center"/>
    </xf>
    <xf numFmtId="0" fontId="9" fillId="24" borderId="42" xfId="0" applyNumberFormat="1" applyFont="1" applyFill="1" applyBorder="1" applyAlignment="1">
      <alignment horizontal="center" vertical="center"/>
    </xf>
    <xf numFmtId="0" fontId="9" fillId="24" borderId="48" xfId="0" applyNumberFormat="1" applyFont="1" applyFill="1" applyBorder="1" applyAlignment="1">
      <alignment horizontal="center" vertical="center"/>
    </xf>
    <xf numFmtId="0" fontId="9" fillId="24" borderId="49" xfId="0" applyNumberFormat="1" applyFont="1" applyFill="1" applyBorder="1" applyAlignment="1">
      <alignment horizontal="center" vertical="center"/>
    </xf>
    <xf numFmtId="0" fontId="9" fillId="26" borderId="42" xfId="0" quotePrefix="1" applyNumberFormat="1" applyFont="1" applyFill="1" applyBorder="1" applyAlignment="1">
      <alignment horizontal="center" vertical="center"/>
    </xf>
    <xf numFmtId="0" fontId="9" fillId="26" borderId="48" xfId="0" quotePrefix="1" applyNumberFormat="1" applyFont="1" applyFill="1" applyBorder="1" applyAlignment="1">
      <alignment horizontal="center" vertical="center"/>
    </xf>
    <xf numFmtId="0" fontId="9" fillId="26" borderId="49" xfId="0" quotePrefix="1" applyNumberFormat="1" applyFont="1" applyFill="1" applyBorder="1" applyAlignment="1">
      <alignment horizontal="center" vertical="center"/>
    </xf>
    <xf numFmtId="0" fontId="10" fillId="24" borderId="44" xfId="0" applyFont="1" applyFill="1" applyBorder="1" applyAlignment="1">
      <alignment horizontal="center" vertical="center" wrapText="1"/>
    </xf>
    <xf numFmtId="0" fontId="10" fillId="24" borderId="53" xfId="0" applyFont="1" applyFill="1" applyBorder="1" applyAlignment="1">
      <alignment horizontal="center" vertical="center" wrapText="1"/>
    </xf>
    <xf numFmtId="0" fontId="10" fillId="24" borderId="60" xfId="0" applyFont="1" applyFill="1" applyBorder="1" applyAlignment="1">
      <alignment horizontal="center" vertical="center" wrapText="1"/>
    </xf>
    <xf numFmtId="1" fontId="9" fillId="25" borderId="42" xfId="0" quotePrefix="1" applyNumberFormat="1" applyFont="1" applyFill="1" applyBorder="1" applyAlignment="1">
      <alignment horizontal="center" vertical="center"/>
    </xf>
    <xf numFmtId="0" fontId="9" fillId="25" borderId="48" xfId="0" quotePrefix="1" applyNumberFormat="1" applyFont="1" applyFill="1" applyBorder="1" applyAlignment="1">
      <alignment horizontal="center" vertical="center"/>
    </xf>
    <xf numFmtId="0" fontId="9" fillId="25" borderId="49" xfId="0" quotePrefix="1" applyNumberFormat="1" applyFont="1" applyFill="1" applyBorder="1" applyAlignment="1">
      <alignment horizontal="center" vertical="center"/>
    </xf>
    <xf numFmtId="0" fontId="40" fillId="24" borderId="42" xfId="0" applyFont="1" applyFill="1" applyBorder="1" applyAlignment="1">
      <alignment horizontal="center" vertical="center"/>
    </xf>
    <xf numFmtId="0" fontId="40" fillId="24" borderId="48" xfId="0" applyFont="1" applyFill="1" applyBorder="1" applyAlignment="1">
      <alignment horizontal="center" vertical="center"/>
    </xf>
    <xf numFmtId="0" fontId="40" fillId="24" borderId="49" xfId="0" applyFont="1" applyFill="1" applyBorder="1" applyAlignment="1">
      <alignment horizontal="center" vertical="center"/>
    </xf>
    <xf numFmtId="0" fontId="40" fillId="24" borderId="35" xfId="0" applyFont="1" applyFill="1" applyBorder="1" applyAlignment="1">
      <alignment horizontal="center" vertical="center"/>
    </xf>
    <xf numFmtId="0" fontId="40" fillId="24" borderId="27" xfId="0" applyFont="1" applyFill="1" applyBorder="1" applyAlignment="1">
      <alignment horizontal="center" vertical="center"/>
    </xf>
    <xf numFmtId="0" fontId="40" fillId="24" borderId="25" xfId="0" applyFont="1" applyFill="1" applyBorder="1" applyAlignment="1">
      <alignment horizontal="center" vertical="center"/>
    </xf>
    <xf numFmtId="0" fontId="9" fillId="24" borderId="58" xfId="0" quotePrefix="1" applyFont="1" applyFill="1" applyBorder="1" applyAlignment="1">
      <alignment horizontal="center" vertical="center"/>
    </xf>
    <xf numFmtId="0" fontId="9" fillId="24" borderId="30" xfId="0" quotePrefix="1" applyFont="1" applyFill="1" applyBorder="1" applyAlignment="1">
      <alignment horizontal="center" vertical="center"/>
    </xf>
    <xf numFmtId="0" fontId="9" fillId="24" borderId="42" xfId="0" quotePrefix="1" applyNumberFormat="1" applyFont="1" applyFill="1" applyBorder="1" applyAlignment="1">
      <alignment horizontal="center" vertical="center"/>
    </xf>
    <xf numFmtId="0" fontId="9" fillId="24" borderId="48" xfId="0" quotePrefix="1" applyNumberFormat="1" applyFont="1" applyFill="1" applyBorder="1" applyAlignment="1">
      <alignment horizontal="center" vertical="center"/>
    </xf>
    <xf numFmtId="0" fontId="9" fillId="24" borderId="49" xfId="0" quotePrefix="1" applyNumberFormat="1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center"/>
    </xf>
    <xf numFmtId="0" fontId="9" fillId="24" borderId="48" xfId="0" applyFont="1" applyFill="1" applyBorder="1" applyAlignment="1">
      <alignment horizontal="center"/>
    </xf>
    <xf numFmtId="0" fontId="9" fillId="24" borderId="49" xfId="0" applyFont="1" applyFill="1" applyBorder="1" applyAlignment="1">
      <alignment horizontal="center"/>
    </xf>
    <xf numFmtId="0" fontId="9" fillId="24" borderId="35" xfId="0" applyFont="1" applyFill="1" applyBorder="1" applyAlignment="1">
      <alignment horizontal="left" wrapText="1"/>
    </xf>
    <xf numFmtId="0" fontId="9" fillId="24" borderId="49" xfId="0" applyFont="1" applyFill="1" applyBorder="1" applyAlignment="1">
      <alignment horizontal="left" wrapText="1"/>
    </xf>
    <xf numFmtId="0" fontId="9" fillId="24" borderId="42" xfId="0" applyFont="1" applyFill="1" applyBorder="1" applyAlignment="1">
      <alignment horizontal="left" wrapText="1"/>
    </xf>
    <xf numFmtId="0" fontId="53" fillId="24" borderId="58" xfId="0" applyFont="1" applyFill="1" applyBorder="1" applyAlignment="1">
      <alignment horizontal="center" vertical="center" textRotation="90" wrapText="1"/>
    </xf>
    <xf numFmtId="0" fontId="53" fillId="24" borderId="52" xfId="0" applyFont="1" applyFill="1" applyBorder="1" applyAlignment="1">
      <alignment horizontal="center" vertical="center" textRotation="90" wrapText="1"/>
    </xf>
    <xf numFmtId="0" fontId="53" fillId="24" borderId="48" xfId="0" applyFont="1" applyFill="1" applyBorder="1" applyAlignment="1">
      <alignment horizontal="center" vertical="center" wrapText="1"/>
    </xf>
    <xf numFmtId="0" fontId="53" fillId="24" borderId="49" xfId="0" applyFont="1" applyFill="1" applyBorder="1" applyAlignment="1">
      <alignment horizontal="center" vertical="center" wrapText="1"/>
    </xf>
    <xf numFmtId="0" fontId="53" fillId="24" borderId="44" xfId="0" applyFont="1" applyFill="1" applyBorder="1" applyAlignment="1">
      <alignment horizontal="center" vertical="center" wrapText="1"/>
    </xf>
    <xf numFmtId="0" fontId="53" fillId="24" borderId="53" xfId="0" applyFont="1" applyFill="1" applyBorder="1" applyAlignment="1">
      <alignment horizontal="center" vertical="center" wrapText="1"/>
    </xf>
    <xf numFmtId="0" fontId="53" fillId="24" borderId="59" xfId="0" applyFont="1" applyFill="1" applyBorder="1" applyAlignment="1">
      <alignment horizontal="center" vertical="center" wrapText="1"/>
    </xf>
    <xf numFmtId="0" fontId="53" fillId="24" borderId="16" xfId="0" applyFont="1" applyFill="1" applyBorder="1" applyAlignment="1">
      <alignment horizontal="center" vertical="center" textRotation="90" wrapText="1"/>
    </xf>
    <xf numFmtId="0" fontId="53" fillId="24" borderId="36" xfId="0" applyFont="1" applyFill="1" applyBorder="1" applyAlignment="1">
      <alignment horizontal="center" vertical="center" textRotation="90" wrapText="1"/>
    </xf>
    <xf numFmtId="0" fontId="53" fillId="24" borderId="45" xfId="0" applyFont="1" applyFill="1" applyBorder="1" applyAlignment="1">
      <alignment horizontal="center" vertical="center" textRotation="90" wrapText="1"/>
    </xf>
    <xf numFmtId="0" fontId="53" fillId="24" borderId="57" xfId="0" applyFont="1" applyFill="1" applyBorder="1" applyAlignment="1">
      <alignment horizontal="center" vertical="center" textRotation="90" wrapText="1"/>
    </xf>
    <xf numFmtId="0" fontId="54" fillId="24" borderId="58" xfId="0" applyFont="1" applyFill="1" applyBorder="1" applyAlignment="1">
      <alignment horizontal="center" vertical="center" textRotation="90" wrapText="1"/>
    </xf>
    <xf numFmtId="0" fontId="54" fillId="24" borderId="52" xfId="0" applyFont="1" applyFill="1" applyBorder="1" applyAlignment="1">
      <alignment horizontal="center" vertical="center" textRotation="90" wrapText="1"/>
    </xf>
    <xf numFmtId="0" fontId="8" fillId="24" borderId="42" xfId="38" applyFont="1" applyFill="1" applyBorder="1" applyAlignment="1">
      <alignment horizontal="center"/>
    </xf>
    <xf numFmtId="0" fontId="8" fillId="24" borderId="48" xfId="38" applyFont="1" applyFill="1" applyBorder="1" applyAlignment="1">
      <alignment horizontal="center"/>
    </xf>
    <xf numFmtId="0" fontId="9" fillId="24" borderId="44" xfId="0" applyFont="1" applyFill="1" applyBorder="1" applyAlignment="1">
      <alignment horizontal="left" wrapText="1"/>
    </xf>
    <xf numFmtId="0" fontId="53" fillId="24" borderId="47" xfId="0" applyFont="1" applyFill="1" applyBorder="1" applyAlignment="1">
      <alignment horizontal="center" vertical="center" textRotation="90" wrapText="1"/>
    </xf>
    <xf numFmtId="0" fontId="53" fillId="24" borderId="56" xfId="0" applyFont="1" applyFill="1" applyBorder="1" applyAlignment="1">
      <alignment horizontal="center" vertical="center" textRotation="90" wrapText="1"/>
    </xf>
    <xf numFmtId="0" fontId="53" fillId="24" borderId="63" xfId="0" applyFont="1" applyFill="1" applyBorder="1" applyAlignment="1">
      <alignment horizontal="center" vertical="center" textRotation="90" wrapText="1"/>
    </xf>
    <xf numFmtId="0" fontId="53" fillId="24" borderId="13" xfId="0" quotePrefix="1" applyFont="1" applyFill="1" applyBorder="1" applyAlignment="1">
      <alignment horizontal="center" vertical="center" wrapText="1"/>
    </xf>
    <xf numFmtId="0" fontId="53" fillId="24" borderId="18" xfId="0" quotePrefix="1" applyFont="1" applyFill="1" applyBorder="1" applyAlignment="1">
      <alignment horizontal="center" vertical="center" wrapText="1"/>
    </xf>
    <xf numFmtId="0" fontId="53" fillId="24" borderId="38" xfId="0" quotePrefix="1" applyFont="1" applyFill="1" applyBorder="1" applyAlignment="1">
      <alignment horizontal="center" vertical="center" wrapText="1"/>
    </xf>
    <xf numFmtId="0" fontId="53" fillId="24" borderId="20" xfId="0" quotePrefix="1" applyFont="1" applyFill="1" applyBorder="1" applyAlignment="1">
      <alignment horizontal="center" vertical="center" wrapText="1"/>
    </xf>
    <xf numFmtId="0" fontId="53" fillId="24" borderId="46" xfId="0" quotePrefix="1" applyFont="1" applyFill="1" applyBorder="1" applyAlignment="1">
      <alignment horizontal="center" vertical="center" wrapText="1"/>
    </xf>
    <xf numFmtId="0" fontId="53" fillId="24" borderId="45" xfId="0" quotePrefix="1" applyFont="1" applyFill="1" applyBorder="1" applyAlignment="1">
      <alignment horizontal="center" vertical="center" wrapText="1"/>
    </xf>
    <xf numFmtId="0" fontId="53" fillId="24" borderId="12" xfId="0" applyFont="1" applyFill="1" applyBorder="1" applyAlignment="1">
      <alignment horizontal="center" vertical="center" wrapText="1"/>
    </xf>
    <xf numFmtId="0" fontId="53" fillId="24" borderId="11" xfId="0" applyFont="1" applyFill="1" applyBorder="1" applyAlignment="1">
      <alignment horizontal="center" vertical="center" wrapText="1"/>
    </xf>
    <xf numFmtId="0" fontId="53" fillId="24" borderId="50" xfId="0" applyFont="1" applyFill="1" applyBorder="1" applyAlignment="1">
      <alignment horizontal="center" vertical="center" wrapText="1"/>
    </xf>
    <xf numFmtId="0" fontId="53" fillId="24" borderId="38" xfId="0" applyFont="1" applyFill="1" applyBorder="1" applyAlignment="1">
      <alignment horizontal="center" vertical="center" textRotation="90" wrapText="1"/>
    </xf>
    <xf numFmtId="0" fontId="53" fillId="24" borderId="46" xfId="0" applyFont="1" applyFill="1" applyBorder="1" applyAlignment="1">
      <alignment horizontal="center" vertical="center" textRotation="90" wrapText="1"/>
    </xf>
    <xf numFmtId="0" fontId="53" fillId="24" borderId="19" xfId="0" applyFont="1" applyFill="1" applyBorder="1" applyAlignment="1">
      <alignment horizontal="center" vertical="center" wrapText="1"/>
    </xf>
    <xf numFmtId="0" fontId="53" fillId="24" borderId="16" xfId="0" applyFont="1" applyFill="1" applyBorder="1" applyAlignment="1">
      <alignment horizontal="center" vertical="center" wrapText="1"/>
    </xf>
    <xf numFmtId="164" fontId="53" fillId="24" borderId="58" xfId="0" applyNumberFormat="1" applyFont="1" applyFill="1" applyBorder="1" applyAlignment="1">
      <alignment horizontal="center" vertical="center" textRotation="90" wrapText="1"/>
    </xf>
    <xf numFmtId="164" fontId="53" fillId="24" borderId="52" xfId="0" applyNumberFormat="1" applyFont="1" applyFill="1" applyBorder="1" applyAlignment="1">
      <alignment horizontal="center" vertical="center" textRotation="90" wrapText="1"/>
    </xf>
    <xf numFmtId="164" fontId="53" fillId="24" borderId="26" xfId="0" applyNumberFormat="1" applyFont="1" applyFill="1" applyBorder="1" applyAlignment="1">
      <alignment horizontal="center" vertical="center" textRotation="90" wrapText="1"/>
    </xf>
    <xf numFmtId="0" fontId="53" fillId="24" borderId="60" xfId="0" applyFont="1" applyFill="1" applyBorder="1" applyAlignment="1">
      <alignment horizontal="center" vertical="center" wrapText="1"/>
    </xf>
    <xf numFmtId="0" fontId="53" fillId="24" borderId="35" xfId="0" applyFont="1" applyFill="1" applyBorder="1" applyAlignment="1">
      <alignment horizontal="center" vertical="center" wrapText="1"/>
    </xf>
    <xf numFmtId="0" fontId="53" fillId="24" borderId="25" xfId="0" applyFont="1" applyFill="1" applyBorder="1" applyAlignment="1">
      <alignment horizontal="center" vertical="center" wrapText="1"/>
    </xf>
    <xf numFmtId="0" fontId="53" fillId="24" borderId="27" xfId="0" applyFont="1" applyFill="1" applyBorder="1" applyAlignment="1">
      <alignment horizontal="center" vertical="center" wrapText="1"/>
    </xf>
    <xf numFmtId="0" fontId="53" fillId="24" borderId="58" xfId="0" applyFont="1" applyFill="1" applyBorder="1" applyAlignment="1">
      <alignment horizontal="center" vertical="center" wrapText="1"/>
    </xf>
    <xf numFmtId="0" fontId="53" fillId="24" borderId="52" xfId="0" applyFont="1" applyFill="1" applyBorder="1" applyAlignment="1">
      <alignment horizontal="center" vertical="center" wrapText="1"/>
    </xf>
    <xf numFmtId="0" fontId="9" fillId="24" borderId="42" xfId="0" applyFont="1" applyFill="1" applyBorder="1" applyAlignment="1">
      <alignment horizontal="center" vertical="center"/>
    </xf>
    <xf numFmtId="0" fontId="9" fillId="24" borderId="48" xfId="0" applyFont="1" applyFill="1" applyBorder="1" applyAlignment="1">
      <alignment horizontal="center" vertical="center"/>
    </xf>
    <xf numFmtId="0" fontId="9" fillId="24" borderId="49" xfId="0" applyFont="1" applyFill="1" applyBorder="1" applyAlignment="1">
      <alignment horizontal="center" vertical="center"/>
    </xf>
    <xf numFmtId="0" fontId="8" fillId="24" borderId="42" xfId="38" applyFont="1" applyFill="1" applyBorder="1" applyAlignment="1">
      <alignment horizontal="left" vertical="center" wrapText="1"/>
    </xf>
    <xf numFmtId="0" fontId="8" fillId="24" borderId="49" xfId="38" applyFont="1" applyFill="1" applyBorder="1" applyAlignment="1">
      <alignment horizontal="left" vertical="center" wrapText="1"/>
    </xf>
    <xf numFmtId="0" fontId="9" fillId="25" borderId="42" xfId="38" applyFont="1" applyFill="1" applyBorder="1" applyAlignment="1">
      <alignment horizontal="left" vertical="center" wrapText="1"/>
    </xf>
    <xf numFmtId="0" fontId="9" fillId="25" borderId="49" xfId="38" applyFont="1" applyFill="1" applyBorder="1" applyAlignment="1">
      <alignment horizontal="left" vertical="center" wrapText="1"/>
    </xf>
    <xf numFmtId="0" fontId="10" fillId="24" borderId="42" xfId="0" applyFont="1" applyFill="1" applyBorder="1" applyAlignment="1">
      <alignment horizontal="center" vertical="center" wrapText="1"/>
    </xf>
    <xf numFmtId="0" fontId="10" fillId="24" borderId="49" xfId="0" applyFont="1" applyFill="1" applyBorder="1" applyAlignment="1">
      <alignment horizontal="center" vertical="center" wrapText="1"/>
    </xf>
    <xf numFmtId="0" fontId="10" fillId="24" borderId="48" xfId="0" applyFont="1" applyFill="1" applyBorder="1" applyAlignment="1">
      <alignment horizontal="center" vertical="center" wrapText="1"/>
    </xf>
    <xf numFmtId="0" fontId="10" fillId="24" borderId="0" xfId="0" applyFont="1" applyFill="1" applyBorder="1" applyAlignment="1">
      <alignment horizontal="left" wrapText="1"/>
    </xf>
    <xf numFmtId="0" fontId="57" fillId="24" borderId="0" xfId="39" applyNumberFormat="1" applyFont="1" applyFill="1" applyBorder="1" applyAlignment="1">
      <alignment horizontal="left"/>
    </xf>
    <xf numFmtId="0" fontId="40" fillId="24" borderId="42" xfId="0" applyFont="1" applyFill="1" applyBorder="1" applyAlignment="1">
      <alignment horizontal="left" wrapText="1"/>
    </xf>
    <xf numFmtId="0" fontId="40" fillId="24" borderId="48" xfId="0" applyFont="1" applyFill="1" applyBorder="1" applyAlignment="1">
      <alignment horizontal="left" wrapText="1"/>
    </xf>
    <xf numFmtId="0" fontId="40" fillId="24" borderId="49" xfId="0" applyFont="1" applyFill="1" applyBorder="1" applyAlignment="1">
      <alignment horizontal="left" wrapText="1"/>
    </xf>
    <xf numFmtId="0" fontId="40" fillId="24" borderId="35" xfId="0" applyFont="1" applyFill="1" applyBorder="1" applyAlignment="1">
      <alignment horizontal="left" wrapText="1"/>
    </xf>
    <xf numFmtId="0" fontId="40" fillId="24" borderId="25" xfId="0" applyFont="1" applyFill="1" applyBorder="1" applyAlignment="1">
      <alignment horizontal="left" wrapText="1"/>
    </xf>
    <xf numFmtId="0" fontId="40" fillId="24" borderId="27" xfId="0" applyFont="1" applyFill="1" applyBorder="1" applyAlignment="1">
      <alignment horizontal="left" wrapText="1"/>
    </xf>
    <xf numFmtId="0" fontId="40" fillId="24" borderId="0" xfId="38" applyFont="1" applyFill="1" applyAlignment="1">
      <alignment horizontal="left" vertical="center" wrapText="1"/>
    </xf>
    <xf numFmtId="0" fontId="40" fillId="24" borderId="0" xfId="0" applyFont="1" applyFill="1" applyBorder="1" applyAlignment="1">
      <alignment horizontal="left" vertical="center" wrapText="1"/>
    </xf>
    <xf numFmtId="0" fontId="8" fillId="24" borderId="0" xfId="0" applyFont="1" applyFill="1" applyAlignment="1">
      <alignment horizontal="center"/>
    </xf>
    <xf numFmtId="0" fontId="61" fillId="24" borderId="0" xfId="0" applyFont="1" applyFill="1" applyAlignment="1">
      <alignment horizontal="center"/>
    </xf>
    <xf numFmtId="0" fontId="10" fillId="24" borderId="0" xfId="38" applyFont="1" applyFill="1" applyAlignment="1">
      <alignment horizontal="left" vertical="center" wrapText="1"/>
    </xf>
    <xf numFmtId="0" fontId="10" fillId="24" borderId="0" xfId="38" applyFont="1" applyFill="1" applyBorder="1" applyAlignment="1">
      <alignment horizontal="left"/>
    </xf>
    <xf numFmtId="0" fontId="55" fillId="24" borderId="0" xfId="0" applyFont="1" applyFill="1" applyAlignment="1">
      <alignment horizontal="right"/>
    </xf>
    <xf numFmtId="0" fontId="53" fillId="24" borderId="26" xfId="0" applyFont="1" applyFill="1" applyBorder="1" applyAlignment="1">
      <alignment horizontal="center" vertical="center" wrapText="1"/>
    </xf>
    <xf numFmtId="0" fontId="53" fillId="24" borderId="26" xfId="0" applyFont="1" applyFill="1" applyBorder="1" applyAlignment="1">
      <alignment horizontal="center" vertical="center" textRotation="90" wrapText="1"/>
    </xf>
    <xf numFmtId="0" fontId="9" fillId="24" borderId="42" xfId="0" applyFont="1" applyFill="1" applyBorder="1" applyAlignment="1">
      <alignment horizontal="center" wrapText="1"/>
    </xf>
    <xf numFmtId="0" fontId="9" fillId="24" borderId="48" xfId="0" applyFont="1" applyFill="1" applyBorder="1" applyAlignment="1">
      <alignment horizontal="center" wrapText="1"/>
    </xf>
    <xf numFmtId="0" fontId="9" fillId="24" borderId="49" xfId="0" applyFont="1" applyFill="1" applyBorder="1" applyAlignment="1">
      <alignment horizontal="center" wrapText="1"/>
    </xf>
    <xf numFmtId="0" fontId="9" fillId="26" borderId="42" xfId="0" applyFont="1" applyFill="1" applyBorder="1" applyAlignment="1">
      <alignment horizontal="left" wrapText="1"/>
    </xf>
    <xf numFmtId="0" fontId="9" fillId="26" borderId="49" xfId="0" applyFont="1" applyFill="1" applyBorder="1" applyAlignment="1">
      <alignment horizontal="left" wrapText="1"/>
    </xf>
    <xf numFmtId="0" fontId="9" fillId="26" borderId="42" xfId="0" applyFont="1" applyFill="1" applyBorder="1" applyAlignment="1">
      <alignment horizontal="center" vertical="center" wrapText="1"/>
    </xf>
    <xf numFmtId="0" fontId="9" fillId="26" borderId="48" xfId="0" applyFont="1" applyFill="1" applyBorder="1" applyAlignment="1">
      <alignment horizontal="center" vertical="center" wrapText="1"/>
    </xf>
    <xf numFmtId="0" fontId="9" fillId="26" borderId="49" xfId="0" applyFont="1" applyFill="1" applyBorder="1" applyAlignment="1">
      <alignment horizontal="center" vertical="center" wrapText="1"/>
    </xf>
    <xf numFmtId="0" fontId="9" fillId="26" borderId="42" xfId="0" quotePrefix="1" applyFont="1" applyFill="1" applyBorder="1" applyAlignment="1">
      <alignment horizontal="center" vertical="center" wrapText="1"/>
    </xf>
    <xf numFmtId="0" fontId="9" fillId="26" borderId="48" xfId="0" quotePrefix="1" applyFont="1" applyFill="1" applyBorder="1" applyAlignment="1">
      <alignment horizontal="center" vertical="center" wrapText="1"/>
    </xf>
    <xf numFmtId="0" fontId="9" fillId="26" borderId="49" xfId="0" quotePrefix="1" applyFont="1" applyFill="1" applyBorder="1" applyAlignment="1">
      <alignment horizontal="center" vertical="center" wrapText="1"/>
    </xf>
    <xf numFmtId="0" fontId="8" fillId="24" borderId="61" xfId="0" applyFont="1" applyFill="1" applyBorder="1" applyAlignment="1">
      <alignment horizontal="center" vertical="center" wrapText="1"/>
    </xf>
    <xf numFmtId="0" fontId="8" fillId="24" borderId="52" xfId="0" applyFont="1" applyFill="1" applyBorder="1" applyAlignment="1">
      <alignment horizontal="center" vertical="center" wrapText="1"/>
    </xf>
    <xf numFmtId="0" fontId="9" fillId="24" borderId="53" xfId="0" applyFont="1" applyFill="1" applyBorder="1" applyAlignment="1">
      <alignment horizontal="center"/>
    </xf>
    <xf numFmtId="0" fontId="9" fillId="24" borderId="25" xfId="0" applyFont="1" applyFill="1" applyBorder="1" applyAlignment="1">
      <alignment horizontal="center"/>
    </xf>
    <xf numFmtId="0" fontId="9" fillId="24" borderId="62" xfId="0" applyFont="1" applyFill="1" applyBorder="1" applyAlignment="1">
      <alignment horizontal="center" vertical="center" wrapText="1"/>
    </xf>
    <xf numFmtId="0" fontId="9" fillId="24" borderId="51" xfId="0" applyFont="1" applyFill="1" applyBorder="1" applyAlignment="1">
      <alignment horizontal="center" vertical="center" wrapText="1"/>
    </xf>
    <xf numFmtId="0" fontId="9" fillId="24" borderId="46" xfId="0" applyFont="1" applyFill="1" applyBorder="1" applyAlignment="1">
      <alignment horizontal="center" vertical="center" wrapText="1"/>
    </xf>
    <xf numFmtId="0" fontId="9" fillId="24" borderId="70" xfId="0" applyFont="1" applyFill="1" applyBorder="1" applyAlignment="1">
      <alignment horizontal="center" vertical="center" wrapText="1"/>
    </xf>
    <xf numFmtId="0" fontId="9" fillId="24" borderId="36" xfId="0" quotePrefix="1" applyFont="1" applyFill="1" applyBorder="1" applyAlignment="1">
      <alignment horizontal="center" vertical="center" wrapText="1"/>
    </xf>
    <xf numFmtId="0" fontId="9" fillId="24" borderId="24" xfId="0" quotePrefix="1" applyFont="1" applyFill="1" applyBorder="1" applyAlignment="1">
      <alignment horizontal="center" vertical="center" wrapText="1"/>
    </xf>
    <xf numFmtId="165" fontId="9" fillId="24" borderId="47" xfId="0" applyNumberFormat="1" applyFont="1" applyFill="1" applyBorder="1" applyAlignment="1">
      <alignment horizontal="center" vertical="center" wrapText="1"/>
    </xf>
    <xf numFmtId="165" fontId="9" fillId="24" borderId="63" xfId="0" applyNumberFormat="1" applyFont="1" applyFill="1" applyBorder="1" applyAlignment="1">
      <alignment horizontal="center" vertical="center" wrapText="1"/>
    </xf>
    <xf numFmtId="0" fontId="9" fillId="26" borderId="61" xfId="0" quotePrefix="1" applyFont="1" applyFill="1" applyBorder="1" applyAlignment="1">
      <alignment horizontal="center" vertical="center" wrapText="1"/>
    </xf>
    <xf numFmtId="0" fontId="9" fillId="26" borderId="52" xfId="0" quotePrefix="1" applyFont="1" applyFill="1" applyBorder="1" applyAlignment="1">
      <alignment horizontal="center" vertical="center" wrapText="1"/>
    </xf>
    <xf numFmtId="0" fontId="9" fillId="24" borderId="61" xfId="0" quotePrefix="1" applyFont="1" applyFill="1" applyBorder="1" applyAlignment="1">
      <alignment horizontal="center" vertical="center" wrapText="1"/>
    </xf>
    <xf numFmtId="0" fontId="9" fillId="24" borderId="52" xfId="0" quotePrefix="1" applyFont="1" applyFill="1" applyBorder="1" applyAlignment="1">
      <alignment horizontal="center" vertical="center" wrapText="1"/>
    </xf>
    <xf numFmtId="0" fontId="9" fillId="24" borderId="61" xfId="0" applyFont="1" applyFill="1" applyBorder="1" applyAlignment="1">
      <alignment horizontal="center" vertical="center" wrapText="1"/>
    </xf>
    <xf numFmtId="0" fontId="9" fillId="24" borderId="52" xfId="0" applyFont="1" applyFill="1" applyBorder="1" applyAlignment="1">
      <alignment horizontal="center" vertical="center" wrapText="1"/>
    </xf>
    <xf numFmtId="0" fontId="9" fillId="24" borderId="83" xfId="0" applyFont="1" applyFill="1" applyBorder="1" applyAlignment="1">
      <alignment horizontal="center" vertical="center" wrapText="1"/>
    </xf>
    <xf numFmtId="0" fontId="9" fillId="0" borderId="73" xfId="0" quotePrefix="1" applyFont="1" applyFill="1" applyBorder="1" applyAlignment="1">
      <alignment horizontal="center" vertical="center"/>
    </xf>
    <xf numFmtId="0" fontId="9" fillId="0" borderId="63" xfId="0" quotePrefix="1" applyFont="1" applyFill="1" applyBorder="1" applyAlignment="1">
      <alignment horizontal="center" vertical="center"/>
    </xf>
    <xf numFmtId="0" fontId="9" fillId="26" borderId="52" xfId="0" quotePrefix="1" applyNumberFormat="1" applyFont="1" applyFill="1" applyBorder="1" applyAlignment="1">
      <alignment horizontal="center" vertical="center"/>
    </xf>
    <xf numFmtId="0" fontId="9" fillId="0" borderId="51" xfId="0" quotePrefix="1" applyFont="1" applyFill="1" applyBorder="1" applyAlignment="1">
      <alignment horizontal="center" vertical="center"/>
    </xf>
    <xf numFmtId="0" fontId="9" fillId="0" borderId="24" xfId="0" quotePrefix="1" applyFont="1" applyFill="1" applyBorder="1" applyAlignment="1">
      <alignment horizontal="center" vertical="center"/>
    </xf>
    <xf numFmtId="0" fontId="9" fillId="26" borderId="42" xfId="0" applyFont="1" applyFill="1" applyBorder="1" applyAlignment="1">
      <alignment horizontal="center" vertical="center"/>
    </xf>
    <xf numFmtId="0" fontId="9" fillId="26" borderId="48" xfId="0" applyFont="1" applyFill="1" applyBorder="1" applyAlignment="1">
      <alignment horizontal="center" vertical="center"/>
    </xf>
    <xf numFmtId="0" fontId="9" fillId="26" borderId="49" xfId="0" applyFont="1" applyFill="1" applyBorder="1" applyAlignment="1">
      <alignment horizontal="center" vertical="center"/>
    </xf>
    <xf numFmtId="0" fontId="9" fillId="26" borderId="52" xfId="0" quotePrefix="1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" fontId="9" fillId="0" borderId="52" xfId="0" quotePrefix="1" applyNumberFormat="1" applyFont="1" applyFill="1" applyBorder="1" applyAlignment="1">
      <alignment horizontal="center" vertical="center"/>
    </xf>
    <xf numFmtId="0" fontId="9" fillId="0" borderId="52" xfId="0" quotePrefix="1" applyFont="1" applyFill="1" applyBorder="1" applyAlignment="1">
      <alignment horizontal="center" vertical="center"/>
    </xf>
    <xf numFmtId="0" fontId="9" fillId="24" borderId="52" xfId="0" applyFont="1" applyFill="1" applyBorder="1" applyAlignment="1">
      <alignment horizontal="center" vertical="center"/>
    </xf>
    <xf numFmtId="0" fontId="9" fillId="24" borderId="70" xfId="0" applyFont="1" applyFill="1" applyBorder="1" applyAlignment="1">
      <alignment horizontal="center" vertical="center"/>
    </xf>
    <xf numFmtId="0" fontId="9" fillId="24" borderId="24" xfId="0" applyFont="1" applyFill="1" applyBorder="1" applyAlignment="1">
      <alignment horizontal="center" vertical="center"/>
    </xf>
    <xf numFmtId="0" fontId="9" fillId="24" borderId="63" xfId="0" applyFont="1" applyFill="1" applyBorder="1" applyAlignment="1">
      <alignment horizontal="center" vertical="center"/>
    </xf>
    <xf numFmtId="0" fontId="9" fillId="0" borderId="70" xfId="0" quotePrefix="1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1" fontId="9" fillId="26" borderId="52" xfId="0" quotePrefix="1" applyNumberFormat="1" applyFont="1" applyFill="1" applyBorder="1" applyAlignment="1">
      <alignment horizontal="center" vertical="center"/>
    </xf>
    <xf numFmtId="0" fontId="9" fillId="26" borderId="52" xfId="0" applyFont="1" applyFill="1" applyBorder="1" applyAlignment="1">
      <alignment horizontal="center" vertical="center"/>
    </xf>
    <xf numFmtId="0" fontId="8" fillId="24" borderId="52" xfId="0" quotePrefix="1" applyFont="1" applyFill="1" applyBorder="1" applyAlignment="1">
      <alignment horizontal="center"/>
    </xf>
    <xf numFmtId="0" fontId="8" fillId="24" borderId="52" xfId="0" applyFont="1" applyFill="1" applyBorder="1" applyAlignment="1">
      <alignment horizontal="center"/>
    </xf>
    <xf numFmtId="0" fontId="9" fillId="0" borderId="56" xfId="0" quotePrefix="1" applyFont="1" applyFill="1" applyBorder="1" applyAlignment="1">
      <alignment horizontal="center" vertical="center"/>
    </xf>
    <xf numFmtId="1" fontId="9" fillId="24" borderId="52" xfId="0" quotePrefix="1" applyNumberFormat="1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9" fillId="24" borderId="0" xfId="0" applyFont="1" applyFill="1" applyBorder="1" applyAlignment="1">
      <alignment horizontal="center" vertical="center"/>
    </xf>
    <xf numFmtId="0" fontId="9" fillId="24" borderId="31" xfId="0" applyFont="1" applyFill="1" applyBorder="1" applyAlignment="1">
      <alignment horizontal="center" vertical="center"/>
    </xf>
    <xf numFmtId="0" fontId="9" fillId="24" borderId="16" xfId="0" applyFont="1" applyFill="1" applyBorder="1" applyAlignment="1">
      <alignment horizontal="center" vertical="center"/>
    </xf>
    <xf numFmtId="0" fontId="9" fillId="27" borderId="42" xfId="0" quotePrefix="1" applyFont="1" applyFill="1" applyBorder="1" applyAlignment="1">
      <alignment horizontal="center" vertical="center"/>
    </xf>
    <xf numFmtId="0" fontId="9" fillId="27" borderId="48" xfId="0" quotePrefix="1" applyFont="1" applyFill="1" applyBorder="1" applyAlignment="1">
      <alignment horizontal="center" vertical="center"/>
    </xf>
    <xf numFmtId="0" fontId="9" fillId="27" borderId="49" xfId="0" quotePrefix="1" applyFont="1" applyFill="1" applyBorder="1" applyAlignment="1">
      <alignment horizontal="center" vertical="center"/>
    </xf>
    <xf numFmtId="0" fontId="9" fillId="27" borderId="42" xfId="0" applyFont="1" applyFill="1" applyBorder="1" applyAlignment="1">
      <alignment horizontal="center" vertical="center"/>
    </xf>
    <xf numFmtId="0" fontId="9" fillId="27" borderId="48" xfId="0" applyFont="1" applyFill="1" applyBorder="1" applyAlignment="1">
      <alignment horizontal="center" vertical="center"/>
    </xf>
    <xf numFmtId="0" fontId="9" fillId="27" borderId="49" xfId="0" applyFont="1" applyFill="1" applyBorder="1" applyAlignment="1">
      <alignment horizontal="center" vertical="center"/>
    </xf>
    <xf numFmtId="0" fontId="9" fillId="24" borderId="56" xfId="0" applyFont="1" applyFill="1" applyBorder="1" applyAlignment="1">
      <alignment horizontal="center" vertical="center"/>
    </xf>
    <xf numFmtId="0" fontId="9" fillId="24" borderId="34" xfId="0" applyFont="1" applyFill="1" applyBorder="1" applyAlignment="1">
      <alignment horizontal="center" vertical="center"/>
    </xf>
    <xf numFmtId="0" fontId="9" fillId="24" borderId="70" xfId="0" quotePrefix="1" applyFont="1" applyFill="1" applyBorder="1" applyAlignment="1">
      <alignment horizontal="center" vertical="center"/>
    </xf>
    <xf numFmtId="0" fontId="9" fillId="24" borderId="33" xfId="0" quotePrefix="1" applyFont="1" applyFill="1" applyBorder="1" applyAlignment="1">
      <alignment horizontal="center" vertical="center"/>
    </xf>
    <xf numFmtId="0" fontId="9" fillId="24" borderId="24" xfId="0" quotePrefix="1" applyFont="1" applyFill="1" applyBorder="1" applyAlignment="1">
      <alignment horizontal="center" vertical="center"/>
    </xf>
    <xf numFmtId="0" fontId="9" fillId="24" borderId="22" xfId="0" quotePrefix="1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/>
    </xf>
    <xf numFmtId="0" fontId="59" fillId="24" borderId="52" xfId="0" quotePrefix="1" applyNumberFormat="1" applyFont="1" applyFill="1" applyBorder="1" applyAlignment="1">
      <alignment horizontal="center" vertical="center"/>
    </xf>
    <xf numFmtId="0" fontId="59" fillId="24" borderId="30" xfId="0" quotePrefix="1" applyNumberFormat="1" applyFont="1" applyFill="1" applyBorder="1" applyAlignment="1">
      <alignment horizontal="center" vertical="center"/>
    </xf>
    <xf numFmtId="1" fontId="59" fillId="24" borderId="52" xfId="0" quotePrefix="1" applyNumberFormat="1" applyFont="1" applyFill="1" applyBorder="1" applyAlignment="1">
      <alignment horizontal="center" vertical="center"/>
    </xf>
    <xf numFmtId="1" fontId="59" fillId="24" borderId="30" xfId="0" quotePrefix="1" applyNumberFormat="1" applyFont="1" applyFill="1" applyBorder="1" applyAlignment="1">
      <alignment horizontal="center" vertical="center"/>
    </xf>
    <xf numFmtId="0" fontId="9" fillId="24" borderId="71" xfId="0" applyFont="1" applyFill="1" applyBorder="1" applyAlignment="1">
      <alignment horizontal="center" vertical="center"/>
    </xf>
    <xf numFmtId="0" fontId="9" fillId="24" borderId="33" xfId="0" applyFont="1" applyFill="1" applyBorder="1" applyAlignment="1">
      <alignment horizontal="center" vertical="center"/>
    </xf>
    <xf numFmtId="0" fontId="9" fillId="24" borderId="54" xfId="0" quotePrefix="1" applyFont="1" applyFill="1" applyBorder="1" applyAlignment="1">
      <alignment horizontal="center" vertical="center"/>
    </xf>
    <xf numFmtId="0" fontId="9" fillId="24" borderId="72" xfId="0" applyFont="1" applyFill="1" applyBorder="1" applyAlignment="1">
      <alignment horizontal="center" vertical="center"/>
    </xf>
    <xf numFmtId="0" fontId="9" fillId="24" borderId="58" xfId="0" applyFont="1" applyFill="1" applyBorder="1" applyAlignment="1">
      <alignment horizontal="center" vertical="center"/>
    </xf>
    <xf numFmtId="0" fontId="9" fillId="24" borderId="71" xfId="0" quotePrefix="1" applyFont="1" applyFill="1" applyBorder="1" applyAlignment="1">
      <alignment horizontal="center" vertical="center"/>
    </xf>
    <xf numFmtId="0" fontId="59" fillId="24" borderId="58" xfId="0" quotePrefix="1" applyFont="1" applyFill="1" applyBorder="1" applyAlignment="1">
      <alignment horizontal="center" vertical="center"/>
    </xf>
    <xf numFmtId="0" fontId="59" fillId="24" borderId="30" xfId="0" quotePrefix="1" applyFont="1" applyFill="1" applyBorder="1" applyAlignment="1">
      <alignment horizontal="center" vertical="center"/>
    </xf>
    <xf numFmtId="0" fontId="9" fillId="24" borderId="72" xfId="0" quotePrefix="1" applyFont="1" applyFill="1" applyBorder="1" applyAlignment="1">
      <alignment horizontal="center" vertical="center"/>
    </xf>
    <xf numFmtId="0" fontId="9" fillId="24" borderId="23" xfId="0" quotePrefix="1" applyFont="1" applyFill="1" applyBorder="1" applyAlignment="1">
      <alignment horizontal="center" vertical="center"/>
    </xf>
    <xf numFmtId="1" fontId="9" fillId="24" borderId="58" xfId="0" quotePrefix="1" applyNumberFormat="1" applyFont="1" applyFill="1" applyBorder="1" applyAlignment="1">
      <alignment horizontal="center" vertical="center"/>
    </xf>
    <xf numFmtId="1" fontId="9" fillId="24" borderId="30" xfId="0" quotePrefix="1" applyNumberFormat="1" applyFont="1" applyFill="1" applyBorder="1" applyAlignment="1">
      <alignment horizontal="center" vertical="center"/>
    </xf>
    <xf numFmtId="0" fontId="9" fillId="24" borderId="54" xfId="0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6" borderId="58" xfId="0" applyFont="1" applyFill="1" applyBorder="1" applyAlignment="1">
      <alignment horizontal="center" vertical="center"/>
    </xf>
    <xf numFmtId="0" fontId="9" fillId="26" borderId="30" xfId="0" applyFont="1" applyFill="1" applyBorder="1" applyAlignment="1">
      <alignment horizontal="center" vertical="center"/>
    </xf>
    <xf numFmtId="0" fontId="9" fillId="24" borderId="61" xfId="0" quotePrefix="1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0" fontId="59" fillId="24" borderId="52" xfId="0" quotePrefix="1" applyFont="1" applyFill="1" applyBorder="1" applyAlignment="1">
      <alignment horizontal="center" vertical="center"/>
    </xf>
    <xf numFmtId="0" fontId="9" fillId="24" borderId="64" xfId="0" applyFont="1" applyFill="1" applyBorder="1" applyAlignment="1">
      <alignment horizontal="center" vertical="center"/>
    </xf>
    <xf numFmtId="0" fontId="9" fillId="24" borderId="52" xfId="0" quotePrefix="1" applyFont="1" applyFill="1" applyBorder="1" applyAlignment="1">
      <alignment horizontal="center" vertical="center"/>
    </xf>
    <xf numFmtId="0" fontId="9" fillId="24" borderId="63" xfId="0" quotePrefix="1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 wrapText="1"/>
    </xf>
    <xf numFmtId="0" fontId="59" fillId="26" borderId="52" xfId="0" quotePrefix="1" applyNumberFormat="1" applyFont="1" applyFill="1" applyBorder="1" applyAlignment="1">
      <alignment horizontal="center" vertical="center"/>
    </xf>
    <xf numFmtId="0" fontId="59" fillId="26" borderId="30" xfId="0" quotePrefix="1" applyNumberFormat="1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59" fillId="26" borderId="52" xfId="0" quotePrefix="1" applyFont="1" applyFill="1" applyBorder="1" applyAlignment="1">
      <alignment horizontal="center" vertical="center"/>
    </xf>
    <xf numFmtId="0" fontId="59" fillId="26" borderId="30" xfId="0" quotePrefix="1" applyFont="1" applyFill="1" applyBorder="1" applyAlignment="1">
      <alignment horizontal="center" vertical="center"/>
    </xf>
    <xf numFmtId="1" fontId="59" fillId="26" borderId="52" xfId="0" quotePrefix="1" applyNumberFormat="1" applyFont="1" applyFill="1" applyBorder="1" applyAlignment="1">
      <alignment horizontal="center" vertical="center"/>
    </xf>
    <xf numFmtId="1" fontId="59" fillId="26" borderId="30" xfId="0" quotePrefix="1" applyNumberFormat="1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center" vertical="center"/>
    </xf>
    <xf numFmtId="0" fontId="9" fillId="24" borderId="68" xfId="0" applyFont="1" applyFill="1" applyBorder="1" applyAlignment="1">
      <alignment horizontal="center" vertical="center"/>
    </xf>
    <xf numFmtId="0" fontId="9" fillId="24" borderId="36" xfId="0" applyFont="1" applyFill="1" applyBorder="1" applyAlignment="1">
      <alignment horizontal="center" vertical="center"/>
    </xf>
    <xf numFmtId="0" fontId="9" fillId="24" borderId="11" xfId="0" quotePrefix="1" applyFont="1" applyFill="1" applyBorder="1" applyAlignment="1">
      <alignment horizontal="center" vertical="center"/>
    </xf>
    <xf numFmtId="0" fontId="9" fillId="24" borderId="79" xfId="0" quotePrefix="1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/>
    </xf>
    <xf numFmtId="0" fontId="9" fillId="24" borderId="74" xfId="0" applyFont="1" applyFill="1" applyBorder="1" applyAlignment="1">
      <alignment horizontal="center" vertical="center"/>
    </xf>
    <xf numFmtId="0" fontId="9" fillId="24" borderId="77" xfId="0" applyFont="1" applyFill="1" applyBorder="1" applyAlignment="1">
      <alignment horizontal="center" vertical="center"/>
    </xf>
    <xf numFmtId="0" fontId="9" fillId="24" borderId="78" xfId="0" applyFont="1" applyFill="1" applyBorder="1" applyAlignment="1">
      <alignment horizontal="center" vertical="center"/>
    </xf>
    <xf numFmtId="0" fontId="9" fillId="24" borderId="14" xfId="0" applyFont="1" applyFill="1" applyBorder="1" applyAlignment="1">
      <alignment horizontal="center" vertical="center"/>
    </xf>
    <xf numFmtId="0" fontId="9" fillId="24" borderId="75" xfId="0" applyFont="1" applyFill="1" applyBorder="1" applyAlignment="1">
      <alignment horizontal="center" vertical="center"/>
    </xf>
    <xf numFmtId="0" fontId="9" fillId="26" borderId="30" xfId="0" quotePrefix="1" applyFont="1" applyFill="1" applyBorder="1" applyAlignment="1">
      <alignment horizontal="center" vertical="center"/>
    </xf>
    <xf numFmtId="0" fontId="9" fillId="24" borderId="84" xfId="0" quotePrefix="1" applyFont="1" applyFill="1" applyBorder="1" applyAlignment="1">
      <alignment horizontal="center" vertical="center" wrapText="1"/>
    </xf>
    <xf numFmtId="0" fontId="9" fillId="24" borderId="47" xfId="0" applyFont="1" applyFill="1" applyBorder="1" applyAlignment="1">
      <alignment horizontal="center" vertical="center" wrapText="1"/>
    </xf>
    <xf numFmtId="0" fontId="9" fillId="24" borderId="63" xfId="0" applyFont="1" applyFill="1" applyBorder="1" applyAlignment="1">
      <alignment horizontal="center" vertical="center" wrapText="1"/>
    </xf>
    <xf numFmtId="0" fontId="9" fillId="24" borderId="85" xfId="0" applyFont="1" applyFill="1" applyBorder="1" applyAlignment="1">
      <alignment horizontal="center" vertical="center" wrapText="1"/>
    </xf>
    <xf numFmtId="0" fontId="9" fillId="26" borderId="26" xfId="0" quotePrefix="1" applyFont="1" applyFill="1" applyBorder="1" applyAlignment="1">
      <alignment horizontal="center" vertical="center" wrapText="1"/>
    </xf>
    <xf numFmtId="0" fontId="9" fillId="24" borderId="15" xfId="0" applyFont="1" applyFill="1" applyBorder="1" applyAlignment="1">
      <alignment horizontal="center" vertical="center"/>
    </xf>
    <xf numFmtId="0" fontId="9" fillId="24" borderId="76" xfId="0" applyFont="1" applyFill="1" applyBorder="1" applyAlignment="1">
      <alignment horizontal="center" vertical="center"/>
    </xf>
    <xf numFmtId="0" fontId="9" fillId="24" borderId="73" xfId="0" quotePrefix="1" applyFont="1" applyFill="1" applyBorder="1" applyAlignment="1">
      <alignment horizontal="center" vertical="center"/>
    </xf>
    <xf numFmtId="0" fontId="9" fillId="24" borderId="28" xfId="0" quotePrefix="1" applyFont="1" applyFill="1" applyBorder="1" applyAlignment="1">
      <alignment horizontal="center" vertical="center"/>
    </xf>
    <xf numFmtId="0" fontId="55" fillId="24" borderId="0" xfId="0" applyFont="1" applyFill="1" applyAlignment="1">
      <alignment horizontal="left" wrapText="1"/>
    </xf>
  </cellXfs>
  <cellStyles count="48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2 2" xfId="47"/>
    <cellStyle name="Обычный 2 3" xfId="46"/>
    <cellStyle name="Обычный_552100_АиАХ_дн" xfId="38"/>
    <cellStyle name="Обычный_ИВТ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133350</xdr:colOff>
      <xdr:row>3</xdr:row>
      <xdr:rowOff>4397</xdr:rowOff>
    </xdr:from>
    <xdr:to>
      <xdr:col>60</xdr:col>
      <xdr:colOff>14044</xdr:colOff>
      <xdr:row>5</xdr:row>
      <xdr:rowOff>114178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813800" y="1344247"/>
          <a:ext cx="2750894" cy="611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2023-24-окуу жылынан баштап топтоо үчүн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Для наборов</a:t>
          </a:r>
          <a:r>
            <a:rPr lang="ru-RU" sz="9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с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2023-24 уч.года</a:t>
          </a:r>
          <a:endParaRPr lang="ru-RU" sz="900" b="0" i="0">
            <a:effectLst/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For sets from 202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3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-2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4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academic year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</xdr:row>
      <xdr:rowOff>66608</xdr:rowOff>
    </xdr:from>
    <xdr:to>
      <xdr:col>15</xdr:col>
      <xdr:colOff>21980</xdr:colOff>
      <xdr:row>18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0" y="1406458"/>
          <a:ext cx="2720730" cy="4143442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____________Элеманова Р.Ш.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Elemanova R. S.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"___"________2023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50</xdr:col>
      <xdr:colOff>165100</xdr:colOff>
      <xdr:row>18</xdr:row>
      <xdr:rowOff>183696</xdr:rowOff>
    </xdr:from>
    <xdr:to>
      <xdr:col>59</xdr:col>
      <xdr:colOff>217244</xdr:colOff>
      <xdr:row>21</xdr:row>
      <xdr:rowOff>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226550" y="5733596"/>
          <a:ext cx="2287344" cy="603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- 4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плана-4 года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4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9420225" y="635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38100</xdr:rowOff>
    </xdr:from>
    <xdr:to>
      <xdr:col>7</xdr:col>
      <xdr:colOff>0</xdr:colOff>
      <xdr:row>10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9420225" y="6391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549088</xdr:colOff>
      <xdr:row>0</xdr:row>
      <xdr:rowOff>89647</xdr:rowOff>
    </xdr:from>
    <xdr:to>
      <xdr:col>1</xdr:col>
      <xdr:colOff>4901045</xdr:colOff>
      <xdr:row>5</xdr:row>
      <xdr:rowOff>136872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9088" y="89647"/>
          <a:ext cx="5323507" cy="1847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Энергетика</a:t>
          </a: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институтунун директору</a:t>
          </a:r>
          <a:r>
            <a:rPr lang="ru-RU" sz="18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энергетического института / </a:t>
          </a: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Тентиев Р.Б.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</a:t>
          </a:r>
          <a:r>
            <a:rPr lang="ru-RU" sz="1800" b="1" i="0" baseline="0">
              <a:effectLst/>
              <a:latin typeface="+mn-lt"/>
              <a:ea typeface="+mn-ea"/>
              <a:cs typeface="+mn-cs"/>
            </a:rPr>
            <a:t>_________________________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3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ж./г./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9494520" y="6339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38100</xdr:rowOff>
    </xdr:from>
    <xdr:to>
      <xdr:col>7</xdr:col>
      <xdr:colOff>0</xdr:colOff>
      <xdr:row>10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9494520" y="637794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387928</xdr:colOff>
      <xdr:row>0</xdr:row>
      <xdr:rowOff>41564</xdr:rowOff>
    </xdr:from>
    <xdr:to>
      <xdr:col>1</xdr:col>
      <xdr:colOff>4836867</xdr:colOff>
      <xdr:row>5</xdr:row>
      <xdr:rowOff>88789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387928" y="41564"/>
          <a:ext cx="5266357" cy="186217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Энергетика</a:t>
          </a: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институтунун директору</a:t>
          </a:r>
          <a:r>
            <a:rPr lang="ru-RU" sz="18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энергетического института / </a:t>
          </a: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Тентиев Р.Б.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</a:t>
          </a:r>
          <a:r>
            <a:rPr lang="ru-RU" sz="1800" b="1" i="0" baseline="0">
              <a:effectLst/>
              <a:latin typeface="+mn-lt"/>
              <a:ea typeface="+mn-ea"/>
              <a:cs typeface="+mn-cs"/>
            </a:rPr>
            <a:t>_________________________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3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ж./г./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9494520" y="6339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38100</xdr:rowOff>
    </xdr:from>
    <xdr:to>
      <xdr:col>7</xdr:col>
      <xdr:colOff>0</xdr:colOff>
      <xdr:row>10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9494520" y="637794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549088</xdr:colOff>
      <xdr:row>0</xdr:row>
      <xdr:rowOff>89647</xdr:rowOff>
    </xdr:from>
    <xdr:to>
      <xdr:col>1</xdr:col>
      <xdr:colOff>4901045</xdr:colOff>
      <xdr:row>5</xdr:row>
      <xdr:rowOff>136872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549088" y="89647"/>
          <a:ext cx="5167297" cy="18531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БББПИ нин директору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Директор ИСОП/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Dean of</a:t>
          </a: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  </a:t>
          </a:r>
          <a:r>
            <a:rPr lang="en-US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IJEP                                                      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Борукеев Т.С.				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</a:t>
          </a:r>
          <a:r>
            <a:rPr lang="ru-RU" sz="1800" b="1" i="0" baseline="0">
              <a:effectLst/>
              <a:latin typeface="+mn-lt"/>
              <a:ea typeface="+mn-ea"/>
              <a:cs typeface="+mn-cs"/>
            </a:rPr>
            <a:t>_________________________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Borukeev T.C.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3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ж./г./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9494520" y="6339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38100</xdr:rowOff>
    </xdr:from>
    <xdr:to>
      <xdr:col>7</xdr:col>
      <xdr:colOff>0</xdr:colOff>
      <xdr:row>10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9494520" y="637794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549088</xdr:colOff>
      <xdr:row>0</xdr:row>
      <xdr:rowOff>89647</xdr:rowOff>
    </xdr:from>
    <xdr:to>
      <xdr:col>1</xdr:col>
      <xdr:colOff>4901045</xdr:colOff>
      <xdr:row>5</xdr:row>
      <xdr:rowOff>136872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/>
      </xdr:nvSpPr>
      <xdr:spPr>
        <a:xfrm>
          <a:off x="549088" y="89647"/>
          <a:ext cx="5167297" cy="18531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Энергетика</a:t>
          </a: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институтунун директору</a:t>
          </a:r>
          <a:r>
            <a:rPr lang="ru-RU" sz="18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энергетического института / </a:t>
          </a: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Тентиев Р.Б.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</a:t>
          </a:r>
          <a:r>
            <a:rPr lang="ru-RU" sz="1800" b="1" i="0" baseline="0">
              <a:effectLst/>
              <a:latin typeface="+mn-lt"/>
              <a:ea typeface="+mn-ea"/>
              <a:cs typeface="+mn-cs"/>
            </a:rPr>
            <a:t>_________________________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3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ж./г./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9420225" y="635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38100</xdr:rowOff>
    </xdr:from>
    <xdr:to>
      <xdr:col>7</xdr:col>
      <xdr:colOff>0</xdr:colOff>
      <xdr:row>10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9420225" y="6391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549088</xdr:colOff>
      <xdr:row>0</xdr:row>
      <xdr:rowOff>89647</xdr:rowOff>
    </xdr:from>
    <xdr:to>
      <xdr:col>1</xdr:col>
      <xdr:colOff>4901045</xdr:colOff>
      <xdr:row>5</xdr:row>
      <xdr:rowOff>136872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/>
      </xdr:nvSpPr>
      <xdr:spPr>
        <a:xfrm>
          <a:off x="549088" y="89647"/>
          <a:ext cx="5323507" cy="1847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Энергетика</a:t>
          </a: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институтунун диретору</a:t>
          </a:r>
          <a:r>
            <a:rPr lang="ru-RU" sz="18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Дирекор энергетического института / </a:t>
          </a: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Тентиев Р.Б.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</a:t>
          </a:r>
          <a:r>
            <a:rPr lang="ru-RU" sz="1800" b="1" i="0" baseline="0">
              <a:effectLst/>
              <a:latin typeface="+mn-lt"/>
              <a:ea typeface="+mn-ea"/>
              <a:cs typeface="+mn-cs"/>
            </a:rPr>
            <a:t>_________________________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3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ж./г./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3" name="Line 2266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38100</xdr:rowOff>
    </xdr:from>
    <xdr:to>
      <xdr:col>7</xdr:col>
      <xdr:colOff>0</xdr:colOff>
      <xdr:row>10</xdr:row>
      <xdr:rowOff>142875</xdr:rowOff>
    </xdr:to>
    <xdr:sp macro="" textlink="">
      <xdr:nvSpPr>
        <xdr:cNvPr id="5" name="Line 4062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549088</xdr:colOff>
      <xdr:row>0</xdr:row>
      <xdr:rowOff>89647</xdr:rowOff>
    </xdr:from>
    <xdr:to>
      <xdr:col>1</xdr:col>
      <xdr:colOff>4901045</xdr:colOff>
      <xdr:row>5</xdr:row>
      <xdr:rowOff>136872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/>
      </xdr:nvSpPr>
      <xdr:spPr>
        <a:xfrm>
          <a:off x="549088" y="89647"/>
          <a:ext cx="5106337" cy="18531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Энергетика</a:t>
          </a: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институтунун диретору</a:t>
          </a:r>
          <a:r>
            <a:rPr lang="ru-RU" sz="18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Дирекор энергетического института / </a:t>
          </a: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Тентиев Р.Б.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</a:t>
          </a:r>
          <a:r>
            <a:rPr lang="ru-RU" sz="1800" b="1" i="0" baseline="0">
              <a:effectLst/>
              <a:latin typeface="+mn-lt"/>
              <a:ea typeface="+mn-ea"/>
              <a:cs typeface="+mn-cs"/>
            </a:rPr>
            <a:t>_________________________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3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ж./г./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J48"/>
  <sheetViews>
    <sheetView view="pageBreakPreview" topLeftCell="A10" zoomScale="115" zoomScaleNormal="100" zoomScaleSheetLayoutView="115" workbookViewId="0">
      <selection activeCell="Z17" sqref="Z17:BH17"/>
    </sheetView>
  </sheetViews>
  <sheetFormatPr defaultColWidth="9.21875" defaultRowHeight="13.2" x14ac:dyDescent="0.25"/>
  <cols>
    <col min="1" max="1" width="3" style="14" customWidth="1"/>
    <col min="2" max="31" width="2.5546875" style="14" customWidth="1"/>
    <col min="32" max="32" width="3" style="14" customWidth="1"/>
    <col min="33" max="33" width="2.5546875" style="14" customWidth="1"/>
    <col min="34" max="34" width="3.21875" style="14" customWidth="1"/>
    <col min="35" max="38" width="2.5546875" style="14" customWidth="1"/>
    <col min="39" max="39" width="2.44140625" style="14" customWidth="1"/>
    <col min="40" max="42" width="2.5546875" style="14" customWidth="1"/>
    <col min="43" max="43" width="3" style="14" customWidth="1"/>
    <col min="44" max="49" width="2.5546875" style="14" customWidth="1"/>
    <col min="50" max="50" width="2.77734375" style="14" customWidth="1"/>
    <col min="51" max="53" width="2.5546875" style="14" customWidth="1"/>
    <col min="54" max="54" width="4" style="14" customWidth="1"/>
    <col min="55" max="55" width="5.21875" style="14" customWidth="1"/>
    <col min="56" max="56" width="3.5546875" style="14" customWidth="1"/>
    <col min="57" max="57" width="3.21875" style="14" customWidth="1"/>
    <col min="58" max="58" width="4.44140625" style="14" customWidth="1"/>
    <col min="59" max="59" width="4.21875" style="14" customWidth="1"/>
    <col min="60" max="60" width="3.5546875" style="14" customWidth="1"/>
    <col min="61" max="16384" width="9.21875" style="14"/>
  </cols>
  <sheetData>
    <row r="1" spans="1:62" s="461" customFormat="1" ht="33" customHeight="1" x14ac:dyDescent="0.25">
      <c r="A1" s="656" t="s">
        <v>60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  <c r="BB1" s="656"/>
      <c r="BC1" s="656"/>
      <c r="BD1" s="656"/>
      <c r="BE1" s="656"/>
      <c r="BF1" s="656"/>
      <c r="BG1" s="656"/>
      <c r="BH1" s="656"/>
      <c r="BI1" s="460"/>
    </row>
    <row r="2" spans="1:62" s="461" customFormat="1" ht="35.25" customHeight="1" x14ac:dyDescent="0.3">
      <c r="A2" s="657" t="s">
        <v>61</v>
      </c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  <c r="AB2" s="657"/>
      <c r="AC2" s="657"/>
      <c r="AD2" s="657"/>
      <c r="AE2" s="657"/>
      <c r="AF2" s="657"/>
      <c r="AG2" s="657"/>
      <c r="AH2" s="657"/>
      <c r="AI2" s="657"/>
      <c r="AJ2" s="657"/>
      <c r="AK2" s="657"/>
      <c r="AL2" s="657"/>
      <c r="AM2" s="657"/>
      <c r="AN2" s="657"/>
      <c r="AO2" s="657"/>
      <c r="AP2" s="657"/>
      <c r="AQ2" s="657"/>
      <c r="AR2" s="657"/>
      <c r="AS2" s="657"/>
      <c r="AT2" s="657"/>
      <c r="AU2" s="657"/>
      <c r="AV2" s="657"/>
      <c r="AW2" s="657"/>
      <c r="AX2" s="657"/>
      <c r="AY2" s="657"/>
      <c r="AZ2" s="657"/>
      <c r="BA2" s="657"/>
      <c r="BB2" s="657"/>
      <c r="BC2" s="657"/>
      <c r="BD2" s="657"/>
      <c r="BE2" s="657"/>
      <c r="BF2" s="657"/>
      <c r="BG2" s="657"/>
      <c r="BH2" s="657"/>
      <c r="BI2" s="462"/>
    </row>
    <row r="3" spans="1:62" s="461" customFormat="1" ht="37.5" customHeight="1" x14ac:dyDescent="0.25">
      <c r="A3" s="658" t="s">
        <v>62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  <c r="R3" s="658"/>
      <c r="S3" s="658"/>
      <c r="T3" s="658"/>
      <c r="U3" s="658"/>
      <c r="V3" s="658"/>
      <c r="W3" s="658"/>
      <c r="X3" s="658"/>
      <c r="Y3" s="658"/>
      <c r="Z3" s="658"/>
      <c r="AA3" s="658"/>
      <c r="AB3" s="658"/>
      <c r="AC3" s="658"/>
      <c r="AD3" s="658"/>
      <c r="AE3" s="658"/>
      <c r="AF3" s="658"/>
      <c r="AG3" s="658"/>
      <c r="AH3" s="658"/>
      <c r="AI3" s="658"/>
      <c r="AJ3" s="658"/>
      <c r="AK3" s="658"/>
      <c r="AL3" s="658"/>
      <c r="AM3" s="658"/>
      <c r="AN3" s="658"/>
      <c r="AO3" s="658"/>
      <c r="AP3" s="658"/>
      <c r="AQ3" s="658"/>
      <c r="AR3" s="658"/>
      <c r="AS3" s="658"/>
      <c r="AT3" s="658"/>
      <c r="AU3" s="658"/>
      <c r="AV3" s="658"/>
      <c r="AW3" s="658"/>
      <c r="AX3" s="658"/>
      <c r="AY3" s="658"/>
      <c r="AZ3" s="658"/>
      <c r="BA3" s="658"/>
      <c r="BB3" s="658"/>
      <c r="BC3" s="658"/>
      <c r="BD3" s="658"/>
      <c r="BE3" s="658"/>
      <c r="BF3" s="658"/>
      <c r="BG3" s="658"/>
      <c r="BH3" s="658"/>
    </row>
    <row r="4" spans="1:62" s="461" customFormat="1" ht="25.5" customHeight="1" x14ac:dyDescent="0.25">
      <c r="A4" s="659" t="s">
        <v>88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  <c r="Q4" s="659"/>
      <c r="R4" s="659"/>
      <c r="S4" s="659"/>
      <c r="T4" s="659"/>
      <c r="U4" s="659"/>
      <c r="V4" s="659"/>
      <c r="W4" s="659"/>
      <c r="X4" s="659"/>
      <c r="Y4" s="659"/>
      <c r="Z4" s="659"/>
      <c r="AA4" s="659"/>
      <c r="AB4" s="659"/>
      <c r="AC4" s="659"/>
      <c r="AD4" s="659"/>
      <c r="AE4" s="659"/>
      <c r="AF4" s="659"/>
      <c r="AG4" s="659"/>
      <c r="AH4" s="659"/>
      <c r="AI4" s="659"/>
      <c r="AJ4" s="659"/>
      <c r="AK4" s="659"/>
      <c r="AL4" s="659"/>
      <c r="AM4" s="659"/>
      <c r="AN4" s="659"/>
      <c r="AO4" s="659"/>
      <c r="AP4" s="659"/>
      <c r="AQ4" s="659"/>
      <c r="AR4" s="659"/>
      <c r="AS4" s="659"/>
      <c r="AT4" s="659"/>
      <c r="AU4" s="659"/>
      <c r="AV4" s="659"/>
      <c r="AW4" s="659"/>
      <c r="AX4" s="659"/>
      <c r="AY4" s="659"/>
      <c r="AZ4" s="659"/>
      <c r="BA4" s="659"/>
      <c r="BB4" s="659"/>
      <c r="BC4" s="659"/>
      <c r="BD4" s="659"/>
      <c r="BE4" s="659"/>
      <c r="BF4" s="659"/>
      <c r="BG4" s="659"/>
      <c r="BH4" s="659"/>
      <c r="BI4" s="463"/>
    </row>
    <row r="5" spans="1:62" s="461" customFormat="1" ht="14.25" customHeight="1" x14ac:dyDescent="0.25">
      <c r="A5" s="464"/>
      <c r="B5" s="464"/>
      <c r="C5" s="465"/>
      <c r="D5" s="464"/>
      <c r="E5" s="464"/>
      <c r="F5" s="464"/>
      <c r="G5" s="466"/>
      <c r="H5" s="467"/>
      <c r="I5" s="467"/>
      <c r="J5" s="467"/>
      <c r="K5" s="467"/>
      <c r="L5" s="467"/>
      <c r="M5" s="468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69"/>
      <c r="AP5" s="469"/>
      <c r="AQ5" s="469"/>
      <c r="AR5" s="467"/>
      <c r="AS5" s="463"/>
      <c r="AT5" s="463"/>
      <c r="AU5" s="463"/>
      <c r="AV5" s="470"/>
      <c r="AW5" s="470"/>
      <c r="AX5" s="470"/>
      <c r="AY5" s="464"/>
      <c r="AZ5" s="464"/>
      <c r="BA5" s="464"/>
      <c r="BB5" s="471"/>
      <c r="BC5" s="471"/>
      <c r="BD5" s="471"/>
      <c r="BE5" s="471"/>
      <c r="BF5" s="471"/>
      <c r="BG5" s="471"/>
      <c r="BH5" s="471"/>
      <c r="BI5" s="463"/>
    </row>
    <row r="6" spans="1:62" s="461" customFormat="1" ht="16.5" customHeight="1" x14ac:dyDescent="0.25">
      <c r="A6" s="660" t="s">
        <v>197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61" t="s">
        <v>306</v>
      </c>
      <c r="AA6" s="661"/>
      <c r="AB6" s="661"/>
      <c r="AC6" s="661"/>
      <c r="AD6" s="661"/>
      <c r="AE6" s="661"/>
      <c r="AF6" s="661"/>
      <c r="AG6" s="661"/>
      <c r="AH6" s="661"/>
      <c r="AI6" s="661"/>
      <c r="AJ6" s="661"/>
      <c r="AK6" s="661"/>
      <c r="AL6" s="661"/>
      <c r="AM6" s="661"/>
      <c r="AN6" s="661"/>
      <c r="AO6" s="661"/>
      <c r="AP6" s="661"/>
      <c r="AQ6" s="661"/>
      <c r="AR6" s="661"/>
      <c r="AS6" s="661"/>
      <c r="AT6" s="661"/>
      <c r="AU6" s="661"/>
      <c r="AV6" s="661"/>
      <c r="AW6" s="661"/>
      <c r="AX6" s="661"/>
      <c r="AY6" s="661"/>
      <c r="BJ6" s="463"/>
    </row>
    <row r="7" spans="1:62" s="461" customFormat="1" ht="16.5" customHeight="1" x14ac:dyDescent="0.25">
      <c r="A7" s="472"/>
      <c r="B7" s="472"/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472"/>
      <c r="S7" s="472"/>
      <c r="T7" s="472"/>
      <c r="U7" s="472"/>
      <c r="V7" s="472"/>
      <c r="W7" s="472"/>
      <c r="X7" s="472"/>
      <c r="Y7" s="472"/>
      <c r="Z7" s="662"/>
      <c r="AA7" s="662"/>
      <c r="AB7" s="662"/>
      <c r="AC7" s="662"/>
      <c r="AD7" s="662"/>
      <c r="AE7" s="662"/>
      <c r="AF7" s="662"/>
      <c r="AG7" s="662"/>
      <c r="AH7" s="662"/>
      <c r="AI7" s="662"/>
      <c r="AJ7" s="662"/>
      <c r="AK7" s="662"/>
      <c r="AL7" s="662"/>
      <c r="AM7" s="662"/>
      <c r="AN7" s="662"/>
      <c r="AO7" s="662"/>
      <c r="AP7" s="662"/>
      <c r="AQ7" s="662"/>
      <c r="AR7" s="662"/>
      <c r="AS7" s="662"/>
      <c r="AT7" s="662"/>
      <c r="AU7" s="662"/>
      <c r="AV7" s="662"/>
      <c r="AW7" s="662"/>
      <c r="AX7" s="662"/>
      <c r="AY7" s="662"/>
      <c r="BJ7" s="463"/>
    </row>
    <row r="8" spans="1:62" s="461" customFormat="1" ht="16.5" customHeight="1" x14ac:dyDescent="0.3">
      <c r="A8" s="473"/>
      <c r="B8" s="474"/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2"/>
      <c r="N8" s="475"/>
      <c r="O8" s="474"/>
      <c r="P8" s="472"/>
      <c r="Q8" s="472"/>
      <c r="R8" s="472"/>
      <c r="S8" s="472"/>
      <c r="T8" s="472"/>
      <c r="U8" s="472"/>
      <c r="V8" s="472"/>
      <c r="W8" s="476"/>
      <c r="X8" s="472"/>
      <c r="Y8" s="472"/>
      <c r="Z8" s="477"/>
      <c r="AA8" s="478"/>
      <c r="AB8" s="479"/>
      <c r="AC8" s="479"/>
      <c r="AD8" s="480"/>
      <c r="AE8" s="480"/>
      <c r="AF8" s="481"/>
      <c r="AG8" s="480"/>
      <c r="AH8" s="480"/>
      <c r="AI8" s="480"/>
      <c r="AJ8" s="480"/>
      <c r="AK8" s="480"/>
      <c r="AL8" s="480"/>
      <c r="AM8" s="480"/>
      <c r="AN8" s="480"/>
      <c r="AO8" s="480"/>
      <c r="AP8" s="480"/>
      <c r="AQ8" s="480"/>
      <c r="AR8" s="480"/>
      <c r="AS8" s="480"/>
      <c r="AT8" s="480"/>
      <c r="AU8" s="482"/>
      <c r="AV8" s="483"/>
      <c r="AW8" s="484"/>
      <c r="AX8" s="484"/>
      <c r="AY8" s="484"/>
      <c r="BJ8" s="463"/>
    </row>
    <row r="9" spans="1:62" s="461" customFormat="1" ht="16.5" customHeight="1" x14ac:dyDescent="0.3">
      <c r="A9" s="473"/>
      <c r="B9" s="474"/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2"/>
      <c r="N9" s="475"/>
      <c r="O9" s="474"/>
      <c r="P9" s="472"/>
      <c r="Q9" s="472"/>
      <c r="R9" s="472"/>
      <c r="S9" s="472"/>
      <c r="T9" s="472"/>
      <c r="U9" s="472"/>
      <c r="V9" s="472"/>
      <c r="W9" s="476"/>
      <c r="X9" s="472"/>
      <c r="Y9" s="472"/>
      <c r="Z9" s="485"/>
      <c r="AA9" s="486"/>
      <c r="AB9" s="487"/>
      <c r="AC9" s="487"/>
      <c r="AD9" s="488"/>
      <c r="AE9" s="488"/>
      <c r="AF9" s="488"/>
      <c r="AG9" s="488"/>
      <c r="AH9" s="488"/>
      <c r="AI9" s="488"/>
      <c r="AJ9" s="488"/>
      <c r="AK9" s="488"/>
      <c r="AL9" s="488"/>
      <c r="AM9" s="488"/>
      <c r="AN9" s="488"/>
      <c r="AO9" s="488"/>
      <c r="AP9" s="488"/>
      <c r="AQ9" s="488"/>
      <c r="AR9" s="488"/>
      <c r="AS9" s="488"/>
      <c r="AT9" s="488"/>
      <c r="AU9" s="489"/>
      <c r="AV9" s="490"/>
      <c r="AW9" s="491"/>
      <c r="AX9" s="491"/>
      <c r="AY9" s="491"/>
      <c r="BE9" s="461" t="s">
        <v>1</v>
      </c>
      <c r="BJ9" s="463"/>
    </row>
    <row r="10" spans="1:62" s="461" customFormat="1" ht="26.1" customHeight="1" x14ac:dyDescent="0.25">
      <c r="A10" s="639" t="s">
        <v>253</v>
      </c>
      <c r="B10" s="639"/>
      <c r="C10" s="639"/>
      <c r="D10" s="639"/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54" t="s">
        <v>339</v>
      </c>
      <c r="AA10" s="654"/>
      <c r="AB10" s="654"/>
      <c r="AC10" s="654"/>
      <c r="AD10" s="654"/>
      <c r="AE10" s="654"/>
      <c r="AF10" s="654"/>
      <c r="AG10" s="654"/>
      <c r="AH10" s="654"/>
      <c r="AI10" s="654"/>
      <c r="AJ10" s="654"/>
      <c r="AK10" s="654"/>
      <c r="AL10" s="654"/>
      <c r="AM10" s="654"/>
      <c r="AN10" s="654"/>
      <c r="AO10" s="654"/>
      <c r="AP10" s="654"/>
      <c r="AQ10" s="654"/>
      <c r="AR10" s="654"/>
      <c r="AS10" s="654"/>
      <c r="AT10" s="654"/>
      <c r="AU10" s="654"/>
      <c r="AV10" s="654"/>
      <c r="AW10" s="654"/>
      <c r="AX10" s="654"/>
      <c r="AY10" s="654"/>
      <c r="AZ10" s="654"/>
      <c r="BA10" s="654"/>
      <c r="BB10" s="654"/>
      <c r="BC10" s="654"/>
      <c r="BD10" s="654"/>
      <c r="BE10" s="654"/>
      <c r="BF10" s="654"/>
      <c r="BG10" s="654"/>
      <c r="BH10" s="654"/>
      <c r="BJ10" s="492"/>
    </row>
    <row r="11" spans="1:62" s="461" customFormat="1" ht="25.05" customHeight="1" x14ac:dyDescent="0.25">
      <c r="A11" s="473"/>
      <c r="B11" s="474"/>
      <c r="C11" s="474"/>
      <c r="D11" s="474"/>
      <c r="E11" s="474"/>
      <c r="F11" s="474"/>
      <c r="G11" s="474"/>
      <c r="H11" s="474"/>
      <c r="I11" s="474"/>
      <c r="J11" s="474"/>
      <c r="K11" s="474"/>
      <c r="L11" s="474"/>
      <c r="M11" s="475"/>
      <c r="N11" s="475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654" t="s">
        <v>340</v>
      </c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J11" s="463"/>
    </row>
    <row r="12" spans="1:62" s="461" customFormat="1" ht="25.05" customHeight="1" x14ac:dyDescent="0.25">
      <c r="A12" s="473"/>
      <c r="B12" s="474"/>
      <c r="C12" s="474"/>
      <c r="D12" s="474"/>
      <c r="E12" s="474"/>
      <c r="F12" s="474"/>
      <c r="G12" s="474"/>
      <c r="H12" s="474"/>
      <c r="I12" s="474"/>
      <c r="J12" s="474"/>
      <c r="K12" s="474"/>
      <c r="L12" s="474"/>
      <c r="M12" s="475"/>
      <c r="N12" s="475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654" t="s">
        <v>307</v>
      </c>
      <c r="AA12" s="654"/>
      <c r="AB12" s="654"/>
      <c r="AC12" s="654"/>
      <c r="AD12" s="654"/>
      <c r="AE12" s="654"/>
      <c r="AF12" s="654"/>
      <c r="AG12" s="654"/>
      <c r="AH12" s="654"/>
      <c r="AI12" s="654"/>
      <c r="AJ12" s="654"/>
      <c r="AK12" s="654"/>
      <c r="AL12" s="654"/>
      <c r="AM12" s="654"/>
      <c r="AN12" s="654"/>
      <c r="AO12" s="654"/>
      <c r="AP12" s="654"/>
      <c r="AQ12" s="654"/>
      <c r="AR12" s="654"/>
      <c r="AS12" s="654"/>
      <c r="AT12" s="654"/>
      <c r="AU12" s="654"/>
      <c r="AV12" s="654"/>
      <c r="AW12" s="654"/>
      <c r="AX12" s="654"/>
      <c r="AY12" s="654"/>
      <c r="AZ12" s="654"/>
      <c r="BA12" s="654"/>
      <c r="BB12" s="654"/>
      <c r="BC12" s="654"/>
      <c r="BD12" s="654"/>
      <c r="BE12" s="654"/>
      <c r="BF12" s="654"/>
      <c r="BG12" s="654"/>
      <c r="BH12" s="654"/>
      <c r="BJ12" s="463"/>
    </row>
    <row r="13" spans="1:62" s="461" customFormat="1" ht="25.05" customHeight="1" x14ac:dyDescent="0.25">
      <c r="A13" s="473"/>
      <c r="B13" s="474"/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5"/>
      <c r="N13" s="475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654" t="s">
        <v>341</v>
      </c>
      <c r="AA13" s="654"/>
      <c r="AB13" s="654"/>
      <c r="AC13" s="654"/>
      <c r="AD13" s="654"/>
      <c r="AE13" s="654"/>
      <c r="AF13" s="654"/>
      <c r="AG13" s="654"/>
      <c r="AH13" s="654"/>
      <c r="AI13" s="654"/>
      <c r="AJ13" s="654"/>
      <c r="AK13" s="654"/>
      <c r="AL13" s="654"/>
      <c r="AM13" s="654"/>
      <c r="AN13" s="654"/>
      <c r="AO13" s="654"/>
      <c r="AP13" s="654"/>
      <c r="AQ13" s="654"/>
      <c r="AR13" s="654"/>
      <c r="AS13" s="654"/>
      <c r="AT13" s="654"/>
      <c r="AU13" s="654"/>
      <c r="AV13" s="654"/>
      <c r="AW13" s="654"/>
      <c r="AX13" s="654"/>
      <c r="AY13" s="654"/>
      <c r="AZ13" s="654"/>
      <c r="BA13" s="654"/>
      <c r="BB13" s="654"/>
      <c r="BC13" s="654"/>
      <c r="BD13" s="654"/>
      <c r="BE13" s="654"/>
      <c r="BF13" s="654"/>
      <c r="BG13" s="654"/>
      <c r="BH13" s="654"/>
      <c r="BJ13" s="463"/>
    </row>
    <row r="14" spans="1:62" s="461" customFormat="1" ht="25.05" customHeight="1" x14ac:dyDescent="0.25">
      <c r="A14" s="473"/>
      <c r="B14" s="474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5"/>
      <c r="N14" s="475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654" t="s">
        <v>342</v>
      </c>
      <c r="AA14" s="654"/>
      <c r="AB14" s="654"/>
      <c r="AC14" s="654"/>
      <c r="AD14" s="654"/>
      <c r="AE14" s="654"/>
      <c r="AF14" s="654"/>
      <c r="AG14" s="654"/>
      <c r="AH14" s="654"/>
      <c r="AI14" s="654"/>
      <c r="AJ14" s="654"/>
      <c r="AK14" s="654"/>
      <c r="AL14" s="654"/>
      <c r="AM14" s="654"/>
      <c r="AN14" s="654"/>
      <c r="AO14" s="654"/>
      <c r="AP14" s="654"/>
      <c r="AQ14" s="654"/>
      <c r="AR14" s="654"/>
      <c r="AS14" s="654"/>
      <c r="AT14" s="654"/>
      <c r="AU14" s="654"/>
      <c r="AV14" s="654"/>
      <c r="AW14" s="654"/>
      <c r="AX14" s="654"/>
      <c r="AY14" s="654"/>
      <c r="AZ14" s="654"/>
      <c r="BA14" s="654"/>
      <c r="BB14" s="654"/>
      <c r="BC14" s="654"/>
      <c r="BD14" s="654"/>
      <c r="BE14" s="654"/>
      <c r="BF14" s="654"/>
      <c r="BG14" s="654"/>
      <c r="BH14" s="654"/>
      <c r="BJ14" s="463"/>
    </row>
    <row r="15" spans="1:62" s="461" customFormat="1" ht="25.05" customHeight="1" x14ac:dyDescent="0.25">
      <c r="A15" s="473"/>
      <c r="B15" s="474"/>
      <c r="C15" s="474"/>
      <c r="D15" s="474"/>
      <c r="E15" s="474"/>
      <c r="F15" s="474"/>
      <c r="G15" s="474"/>
      <c r="H15" s="474"/>
      <c r="I15" s="474"/>
      <c r="J15" s="474"/>
      <c r="K15" s="474"/>
      <c r="L15" s="474"/>
      <c r="M15" s="475"/>
      <c r="N15" s="475"/>
      <c r="O15" s="474"/>
      <c r="P15" s="474"/>
      <c r="Q15" s="474"/>
      <c r="R15" s="474"/>
      <c r="S15" s="474"/>
      <c r="T15" s="474"/>
      <c r="U15" s="474"/>
      <c r="V15" s="474"/>
      <c r="W15" s="474"/>
      <c r="X15" s="474"/>
      <c r="Y15" s="474"/>
      <c r="Z15" s="654" t="s">
        <v>343</v>
      </c>
      <c r="AA15" s="654"/>
      <c r="AB15" s="654"/>
      <c r="AC15" s="654"/>
      <c r="AD15" s="654"/>
      <c r="AE15" s="654"/>
      <c r="AF15" s="654"/>
      <c r="AG15" s="654"/>
      <c r="AH15" s="654"/>
      <c r="AI15" s="654"/>
      <c r="AJ15" s="654"/>
      <c r="AK15" s="654"/>
      <c r="AL15" s="654"/>
      <c r="AM15" s="654"/>
      <c r="AN15" s="654"/>
      <c r="AO15" s="654"/>
      <c r="AP15" s="654"/>
      <c r="AQ15" s="654"/>
      <c r="AR15" s="654"/>
      <c r="AS15" s="654"/>
      <c r="AT15" s="654"/>
      <c r="AU15" s="654"/>
      <c r="AV15" s="654"/>
      <c r="AW15" s="654"/>
      <c r="AX15" s="654"/>
      <c r="AY15" s="654"/>
      <c r="AZ15" s="654"/>
      <c r="BA15" s="654"/>
      <c r="BB15" s="654"/>
      <c r="BC15" s="654"/>
      <c r="BD15" s="654"/>
      <c r="BE15" s="654"/>
      <c r="BF15" s="654"/>
      <c r="BG15" s="654"/>
      <c r="BH15" s="654"/>
      <c r="BJ15" s="463"/>
    </row>
    <row r="16" spans="1:62" s="461" customFormat="1" ht="25.05" customHeight="1" x14ac:dyDescent="0.25">
      <c r="A16" s="473"/>
      <c r="B16" s="474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5"/>
      <c r="N16" s="475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655" t="s">
        <v>344</v>
      </c>
      <c r="AA16" s="655"/>
      <c r="AB16" s="655"/>
      <c r="AC16" s="655"/>
      <c r="AD16" s="655"/>
      <c r="AE16" s="655"/>
      <c r="AF16" s="655"/>
      <c r="AG16" s="655"/>
      <c r="AH16" s="655"/>
      <c r="AI16" s="655"/>
      <c r="AJ16" s="655"/>
      <c r="AK16" s="655"/>
      <c r="AL16" s="655"/>
      <c r="AM16" s="655"/>
      <c r="AN16" s="655"/>
      <c r="AO16" s="655"/>
      <c r="AP16" s="655"/>
      <c r="AQ16" s="655"/>
      <c r="AR16" s="655"/>
      <c r="AS16" s="655"/>
      <c r="AT16" s="655"/>
      <c r="AU16" s="655"/>
      <c r="AV16" s="655"/>
      <c r="AW16" s="655"/>
      <c r="AX16" s="655"/>
      <c r="AY16" s="655"/>
      <c r="AZ16" s="655"/>
      <c r="BA16" s="655"/>
      <c r="BB16" s="655"/>
      <c r="BC16" s="655"/>
      <c r="BD16" s="655"/>
      <c r="BE16" s="655"/>
      <c r="BF16" s="655"/>
      <c r="BG16" s="655"/>
      <c r="BH16" s="655"/>
      <c r="BJ16" s="463"/>
    </row>
    <row r="17" spans="1:62" s="461" customFormat="1" ht="25.05" customHeight="1" x14ac:dyDescent="0.25">
      <c r="A17" s="473"/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5"/>
      <c r="N17" s="475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655" t="s">
        <v>345</v>
      </c>
      <c r="AA17" s="655"/>
      <c r="AB17" s="655"/>
      <c r="AC17" s="655"/>
      <c r="AD17" s="655"/>
      <c r="AE17" s="655"/>
      <c r="AF17" s="655"/>
      <c r="AG17" s="655"/>
      <c r="AH17" s="655"/>
      <c r="AI17" s="655"/>
      <c r="AJ17" s="655"/>
      <c r="AK17" s="655"/>
      <c r="AL17" s="655"/>
      <c r="AM17" s="655"/>
      <c r="AN17" s="655"/>
      <c r="AO17" s="655"/>
      <c r="AP17" s="655"/>
      <c r="AQ17" s="655"/>
      <c r="AR17" s="655"/>
      <c r="AS17" s="655"/>
      <c r="AT17" s="655"/>
      <c r="AU17" s="655"/>
      <c r="AV17" s="655"/>
      <c r="AW17" s="655"/>
      <c r="AX17" s="655"/>
      <c r="AY17" s="655"/>
      <c r="AZ17" s="655"/>
      <c r="BA17" s="655"/>
      <c r="BB17" s="655"/>
      <c r="BC17" s="655"/>
      <c r="BD17" s="655"/>
      <c r="BE17" s="655"/>
      <c r="BF17" s="655"/>
      <c r="BG17" s="655"/>
      <c r="BH17" s="655"/>
      <c r="BJ17" s="463"/>
    </row>
    <row r="18" spans="1:62" s="461" customFormat="1" ht="25.05" customHeight="1" x14ac:dyDescent="0.25">
      <c r="A18" s="473"/>
      <c r="B18" s="474"/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5"/>
      <c r="N18" s="475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655" t="s">
        <v>346</v>
      </c>
      <c r="AA18" s="655"/>
      <c r="AB18" s="655"/>
      <c r="AC18" s="655"/>
      <c r="AD18" s="655"/>
      <c r="AE18" s="655"/>
      <c r="AF18" s="655"/>
      <c r="AG18" s="655"/>
      <c r="AH18" s="655"/>
      <c r="AI18" s="655"/>
      <c r="AJ18" s="655"/>
      <c r="AK18" s="655"/>
      <c r="AL18" s="655"/>
      <c r="AM18" s="655"/>
      <c r="AN18" s="655"/>
      <c r="AO18" s="655"/>
      <c r="AP18" s="655"/>
      <c r="AQ18" s="655"/>
      <c r="AR18" s="655"/>
      <c r="AS18" s="655"/>
      <c r="AT18" s="655"/>
      <c r="AU18" s="655"/>
      <c r="AV18" s="655"/>
      <c r="AW18" s="655"/>
      <c r="AX18" s="655"/>
      <c r="AY18" s="655"/>
      <c r="AZ18" s="655"/>
      <c r="BA18" s="655"/>
      <c r="BB18" s="655"/>
      <c r="BC18" s="655"/>
      <c r="BD18" s="655"/>
      <c r="BE18" s="655"/>
      <c r="BF18" s="655"/>
      <c r="BG18" s="655"/>
      <c r="BH18" s="655"/>
      <c r="BJ18" s="463"/>
    </row>
    <row r="19" spans="1:62" s="461" customFormat="1" ht="18" customHeight="1" x14ac:dyDescent="0.3">
      <c r="A19" s="653" t="s">
        <v>143</v>
      </c>
      <c r="B19" s="639"/>
      <c r="C19" s="639"/>
      <c r="D19" s="639"/>
      <c r="E19" s="639"/>
      <c r="F19" s="639"/>
      <c r="G19" s="639"/>
      <c r="H19" s="639"/>
      <c r="I19" s="639"/>
      <c r="J19" s="639"/>
      <c r="K19" s="639"/>
      <c r="L19" s="639"/>
      <c r="M19" s="639"/>
      <c r="N19" s="639"/>
      <c r="O19" s="639"/>
      <c r="P19" s="639"/>
      <c r="Q19" s="639"/>
      <c r="R19" s="639"/>
      <c r="S19" s="639"/>
      <c r="T19" s="639"/>
      <c r="U19" s="639"/>
      <c r="V19" s="639"/>
      <c r="W19" s="639"/>
      <c r="X19" s="639"/>
      <c r="Y19" s="639"/>
      <c r="Z19" s="493" t="s">
        <v>139</v>
      </c>
      <c r="AA19" s="494"/>
      <c r="AB19" s="494"/>
      <c r="AC19" s="481"/>
      <c r="AD19" s="481"/>
      <c r="AE19" s="480"/>
      <c r="AF19" s="480"/>
      <c r="AG19" s="480"/>
      <c r="AH19" s="480"/>
      <c r="AI19" s="480"/>
      <c r="AJ19" s="480"/>
      <c r="AK19" s="480"/>
      <c r="AL19" s="495"/>
      <c r="AM19" s="495"/>
      <c r="AN19" s="495"/>
      <c r="AO19" s="495"/>
      <c r="AP19" s="495"/>
      <c r="AQ19" s="495"/>
      <c r="AR19" s="495"/>
      <c r="AS19" s="495"/>
      <c r="AT19" s="495"/>
      <c r="AU19" s="496"/>
      <c r="AV19" s="496"/>
      <c r="AW19" s="494"/>
      <c r="AX19" s="494"/>
      <c r="AY19" s="494"/>
      <c r="BJ19" s="463"/>
    </row>
    <row r="20" spans="1:62" s="461" customFormat="1" ht="27.75" customHeight="1" x14ac:dyDescent="0.25">
      <c r="A20" s="653" t="s">
        <v>89</v>
      </c>
      <c r="B20" s="653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479" t="s">
        <v>140</v>
      </c>
      <c r="AA20" s="484"/>
      <c r="AB20" s="484"/>
      <c r="AC20" s="497"/>
      <c r="AD20" s="481"/>
      <c r="AE20" s="481"/>
      <c r="AF20" s="481"/>
      <c r="AG20" s="481"/>
      <c r="AH20" s="481"/>
      <c r="AI20" s="481"/>
      <c r="AJ20" s="481"/>
      <c r="AK20" s="481"/>
      <c r="AL20" s="498"/>
      <c r="AM20" s="498"/>
      <c r="AN20" s="498"/>
      <c r="AO20" s="498"/>
      <c r="AP20" s="498"/>
      <c r="AQ20" s="498"/>
      <c r="AR20" s="498"/>
      <c r="AS20" s="498"/>
      <c r="AT20" s="498"/>
      <c r="AU20" s="499"/>
      <c r="AV20" s="477"/>
      <c r="AW20" s="484"/>
      <c r="AX20" s="484"/>
      <c r="AY20" s="484"/>
      <c r="BJ20" s="463"/>
    </row>
    <row r="21" spans="1:62" s="461" customFormat="1" ht="16.5" customHeight="1" x14ac:dyDescent="0.25">
      <c r="A21" s="639" t="s">
        <v>77</v>
      </c>
      <c r="B21" s="639"/>
      <c r="C21" s="639"/>
      <c r="D21" s="639"/>
      <c r="E21" s="639"/>
      <c r="F21" s="639"/>
      <c r="G21" s="639"/>
      <c r="H21" s="639"/>
      <c r="I21" s="639"/>
      <c r="J21" s="639"/>
      <c r="K21" s="639"/>
      <c r="L21" s="639"/>
      <c r="M21" s="639"/>
      <c r="N21" s="639"/>
      <c r="O21" s="639"/>
      <c r="P21" s="639"/>
      <c r="Q21" s="639"/>
      <c r="R21" s="639"/>
      <c r="S21" s="639"/>
      <c r="T21" s="639"/>
      <c r="U21" s="639"/>
      <c r="V21" s="639"/>
      <c r="W21" s="639"/>
      <c r="X21" s="639"/>
      <c r="Y21" s="639"/>
      <c r="Z21" s="500" t="s">
        <v>141</v>
      </c>
      <c r="AA21" s="484"/>
      <c r="AB21" s="501"/>
      <c r="AC21" s="501"/>
      <c r="AD21" s="501"/>
      <c r="AE21" s="501"/>
      <c r="AF21" s="501"/>
      <c r="AG21" s="501"/>
      <c r="AH21" s="501"/>
      <c r="AI21" s="501"/>
      <c r="AJ21" s="501"/>
      <c r="AK21" s="501"/>
      <c r="AL21" s="502"/>
      <c r="AM21" s="502"/>
      <c r="AN21" s="502"/>
      <c r="AO21" s="502"/>
      <c r="AP21" s="502"/>
      <c r="AQ21" s="502"/>
      <c r="AR21" s="502"/>
      <c r="AS21" s="502"/>
      <c r="AT21" s="502"/>
      <c r="AU21" s="502"/>
      <c r="AV21" s="502"/>
      <c r="AW21" s="502"/>
      <c r="AX21" s="502"/>
      <c r="AY21" s="502"/>
      <c r="AZ21" s="463"/>
      <c r="BA21" s="463"/>
      <c r="BB21" s="463"/>
      <c r="BC21" s="463"/>
      <c r="BD21" s="463"/>
      <c r="BE21" s="463"/>
      <c r="BF21" s="463"/>
      <c r="BG21" s="463"/>
      <c r="BH21" s="463"/>
      <c r="BI21" s="463"/>
    </row>
    <row r="22" spans="1:62" ht="12" customHeight="1" thickBot="1" x14ac:dyDescent="0.45">
      <c r="A22" s="7"/>
      <c r="B22" s="7"/>
      <c r="C22" s="7"/>
      <c r="D22" s="7"/>
      <c r="E22" s="8"/>
      <c r="F22" s="9"/>
      <c r="G22" s="8"/>
      <c r="H22" s="7"/>
      <c r="I22" s="8"/>
      <c r="J22" s="8"/>
      <c r="K22" s="10"/>
      <c r="L22" s="11"/>
      <c r="M22" s="11"/>
      <c r="N22" s="11"/>
      <c r="O22" s="11"/>
      <c r="P22" s="7"/>
      <c r="Q22" s="7"/>
      <c r="R22" s="12"/>
      <c r="S22" s="7"/>
      <c r="T22" s="7"/>
      <c r="U22" s="7"/>
      <c r="V22" s="7"/>
      <c r="W22" s="7"/>
      <c r="X22" s="7"/>
      <c r="Y22" s="7"/>
      <c r="Z22" s="7"/>
      <c r="AA22" s="7"/>
      <c r="AB22" s="8"/>
      <c r="AC22" s="8"/>
      <c r="AD22" s="8"/>
      <c r="AE22" s="8"/>
      <c r="AF22" s="8"/>
      <c r="AG22" s="8"/>
      <c r="AH22" s="8"/>
      <c r="AI22" s="8"/>
      <c r="AJ22" s="8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</row>
    <row r="23" spans="1:62" s="15" customFormat="1" ht="37.5" customHeight="1" thickBot="1" x14ac:dyDescent="0.3">
      <c r="A23" s="640" t="s">
        <v>90</v>
      </c>
      <c r="B23" s="641"/>
      <c r="C23" s="641"/>
      <c r="D23" s="641"/>
      <c r="E23" s="641"/>
      <c r="F23" s="641"/>
      <c r="G23" s="641"/>
      <c r="H23" s="641"/>
      <c r="I23" s="641"/>
      <c r="J23" s="641"/>
      <c r="K23" s="641"/>
      <c r="L23" s="641"/>
      <c r="M23" s="641"/>
      <c r="N23" s="641"/>
      <c r="O23" s="641"/>
      <c r="P23" s="641"/>
      <c r="Q23" s="641"/>
      <c r="R23" s="641"/>
      <c r="S23" s="641"/>
      <c r="T23" s="641"/>
      <c r="U23" s="641"/>
      <c r="V23" s="641"/>
      <c r="W23" s="641"/>
      <c r="X23" s="641"/>
      <c r="Y23" s="641"/>
      <c r="Z23" s="641"/>
      <c r="AA23" s="641"/>
      <c r="AB23" s="641"/>
      <c r="AC23" s="641"/>
      <c r="AD23" s="641"/>
      <c r="AE23" s="641"/>
      <c r="AF23" s="641"/>
      <c r="AG23" s="641"/>
      <c r="AH23" s="641"/>
      <c r="AI23" s="641"/>
      <c r="AJ23" s="641"/>
      <c r="AK23" s="641"/>
      <c r="AL23" s="641"/>
      <c r="AM23" s="641"/>
      <c r="AN23" s="641"/>
      <c r="AO23" s="641"/>
      <c r="AP23" s="641"/>
      <c r="AQ23" s="641"/>
      <c r="AR23" s="641"/>
      <c r="AS23" s="641"/>
      <c r="AT23" s="641"/>
      <c r="AU23" s="641"/>
      <c r="AV23" s="641"/>
      <c r="AW23" s="641"/>
      <c r="AX23" s="641"/>
      <c r="AY23" s="641"/>
      <c r="AZ23" s="641"/>
      <c r="BA23" s="641"/>
      <c r="BB23" s="642" t="s">
        <v>96</v>
      </c>
      <c r="BC23" s="643"/>
      <c r="BD23" s="643"/>
      <c r="BE23" s="643"/>
      <c r="BF23" s="643"/>
      <c r="BG23" s="643"/>
      <c r="BH23" s="644"/>
    </row>
    <row r="24" spans="1:62" s="15" customFormat="1" ht="12.75" customHeight="1" x14ac:dyDescent="0.25">
      <c r="A24" s="645" t="s">
        <v>47</v>
      </c>
      <c r="B24" s="636" t="s">
        <v>63</v>
      </c>
      <c r="C24" s="637"/>
      <c r="D24" s="637"/>
      <c r="E24" s="637"/>
      <c r="F24" s="638"/>
      <c r="G24" s="636" t="s">
        <v>64</v>
      </c>
      <c r="H24" s="637"/>
      <c r="I24" s="637"/>
      <c r="J24" s="638"/>
      <c r="K24" s="636" t="s">
        <v>65</v>
      </c>
      <c r="L24" s="637"/>
      <c r="M24" s="637"/>
      <c r="N24" s="638"/>
      <c r="O24" s="636" t="s">
        <v>66</v>
      </c>
      <c r="P24" s="637"/>
      <c r="Q24" s="637"/>
      <c r="R24" s="637"/>
      <c r="S24" s="638"/>
      <c r="T24" s="636" t="s">
        <v>67</v>
      </c>
      <c r="U24" s="637"/>
      <c r="V24" s="637"/>
      <c r="W24" s="638"/>
      <c r="X24" s="636" t="s">
        <v>68</v>
      </c>
      <c r="Y24" s="637"/>
      <c r="Z24" s="637"/>
      <c r="AA24" s="638"/>
      <c r="AB24" s="636" t="s">
        <v>69</v>
      </c>
      <c r="AC24" s="637"/>
      <c r="AD24" s="637"/>
      <c r="AE24" s="637"/>
      <c r="AF24" s="638"/>
      <c r="AG24" s="636" t="s">
        <v>71</v>
      </c>
      <c r="AH24" s="637"/>
      <c r="AI24" s="637"/>
      <c r="AJ24" s="638"/>
      <c r="AK24" s="636" t="s">
        <v>70</v>
      </c>
      <c r="AL24" s="637"/>
      <c r="AM24" s="637"/>
      <c r="AN24" s="638"/>
      <c r="AO24" s="636" t="s">
        <v>72</v>
      </c>
      <c r="AP24" s="637"/>
      <c r="AQ24" s="637"/>
      <c r="AR24" s="638"/>
      <c r="AS24" s="636" t="s">
        <v>73</v>
      </c>
      <c r="AT24" s="637"/>
      <c r="AU24" s="637"/>
      <c r="AV24" s="637"/>
      <c r="AW24" s="638"/>
      <c r="AX24" s="636" t="s">
        <v>74</v>
      </c>
      <c r="AY24" s="637"/>
      <c r="AZ24" s="637"/>
      <c r="BA24" s="637"/>
      <c r="BB24" s="635" t="s">
        <v>84</v>
      </c>
      <c r="BC24" s="649" t="s">
        <v>98</v>
      </c>
      <c r="BD24" s="652" t="s">
        <v>85</v>
      </c>
      <c r="BE24" s="652" t="s">
        <v>86</v>
      </c>
      <c r="BF24" s="652" t="s">
        <v>99</v>
      </c>
      <c r="BG24" s="652" t="s">
        <v>97</v>
      </c>
      <c r="BH24" s="648" t="s">
        <v>87</v>
      </c>
    </row>
    <row r="25" spans="1:62" s="15" customFormat="1" x14ac:dyDescent="0.2">
      <c r="A25" s="646"/>
      <c r="B25" s="101" t="s">
        <v>0</v>
      </c>
      <c r="C25" s="101" t="s">
        <v>3</v>
      </c>
      <c r="D25" s="101" t="s">
        <v>4</v>
      </c>
      <c r="E25" s="101" t="s">
        <v>5</v>
      </c>
      <c r="F25" s="101" t="s">
        <v>6</v>
      </c>
      <c r="G25" s="101" t="s">
        <v>7</v>
      </c>
      <c r="H25" s="101" t="s">
        <v>8</v>
      </c>
      <c r="I25" s="101" t="s">
        <v>9</v>
      </c>
      <c r="J25" s="101" t="s">
        <v>10</v>
      </c>
      <c r="K25" s="101" t="s">
        <v>11</v>
      </c>
      <c r="L25" s="101" t="s">
        <v>12</v>
      </c>
      <c r="M25" s="101" t="s">
        <v>13</v>
      </c>
      <c r="N25" s="101" t="s">
        <v>14</v>
      </c>
      <c r="O25" s="101" t="s">
        <v>0</v>
      </c>
      <c r="P25" s="101" t="s">
        <v>3</v>
      </c>
      <c r="Q25" s="101" t="s">
        <v>4</v>
      </c>
      <c r="R25" s="101" t="s">
        <v>5</v>
      </c>
      <c r="S25" s="101" t="s">
        <v>6</v>
      </c>
      <c r="T25" s="101" t="s">
        <v>15</v>
      </c>
      <c r="U25" s="101" t="s">
        <v>16</v>
      </c>
      <c r="V25" s="101" t="s">
        <v>17</v>
      </c>
      <c r="W25" s="101" t="s">
        <v>18</v>
      </c>
      <c r="X25" s="101" t="s">
        <v>2</v>
      </c>
      <c r="Y25" s="101" t="s">
        <v>19</v>
      </c>
      <c r="Z25" s="101" t="s">
        <v>20</v>
      </c>
      <c r="AA25" s="101" t="s">
        <v>21</v>
      </c>
      <c r="AB25" s="101" t="s">
        <v>2</v>
      </c>
      <c r="AC25" s="101" t="s">
        <v>19</v>
      </c>
      <c r="AD25" s="101" t="s">
        <v>20</v>
      </c>
      <c r="AE25" s="101" t="s">
        <v>21</v>
      </c>
      <c r="AF25" s="101" t="s">
        <v>22</v>
      </c>
      <c r="AG25" s="101" t="s">
        <v>7</v>
      </c>
      <c r="AH25" s="101" t="s">
        <v>8</v>
      </c>
      <c r="AI25" s="101" t="s">
        <v>9</v>
      </c>
      <c r="AJ25" s="101" t="s">
        <v>10</v>
      </c>
      <c r="AK25" s="101">
        <v>4</v>
      </c>
      <c r="AL25" s="101" t="s">
        <v>23</v>
      </c>
      <c r="AM25" s="101" t="s">
        <v>24</v>
      </c>
      <c r="AN25" s="101" t="s">
        <v>25</v>
      </c>
      <c r="AO25" s="101" t="s">
        <v>0</v>
      </c>
      <c r="AP25" s="101" t="s">
        <v>3</v>
      </c>
      <c r="AQ25" s="101" t="s">
        <v>4</v>
      </c>
      <c r="AR25" s="101" t="s">
        <v>5</v>
      </c>
      <c r="AS25" s="101" t="s">
        <v>6</v>
      </c>
      <c r="AT25" s="101" t="s">
        <v>7</v>
      </c>
      <c r="AU25" s="101" t="s">
        <v>8</v>
      </c>
      <c r="AV25" s="101" t="s">
        <v>9</v>
      </c>
      <c r="AW25" s="101" t="s">
        <v>10</v>
      </c>
      <c r="AX25" s="101">
        <v>3</v>
      </c>
      <c r="AY25" s="101">
        <v>7</v>
      </c>
      <c r="AZ25" s="101">
        <v>14</v>
      </c>
      <c r="BA25" s="503">
        <v>21</v>
      </c>
      <c r="BB25" s="635"/>
      <c r="BC25" s="650"/>
      <c r="BD25" s="652"/>
      <c r="BE25" s="652"/>
      <c r="BF25" s="652"/>
      <c r="BG25" s="652"/>
      <c r="BH25" s="648"/>
    </row>
    <row r="26" spans="1:62" s="15" customFormat="1" x14ac:dyDescent="0.2">
      <c r="A26" s="646"/>
      <c r="B26" s="101" t="s">
        <v>26</v>
      </c>
      <c r="C26" s="101" t="s">
        <v>27</v>
      </c>
      <c r="D26" s="101" t="s">
        <v>28</v>
      </c>
      <c r="E26" s="101" t="s">
        <v>29</v>
      </c>
      <c r="F26" s="101" t="s">
        <v>15</v>
      </c>
      <c r="G26" s="101" t="s">
        <v>16</v>
      </c>
      <c r="H26" s="101" t="s">
        <v>17</v>
      </c>
      <c r="I26" s="101" t="s">
        <v>18</v>
      </c>
      <c r="J26" s="101" t="s">
        <v>2</v>
      </c>
      <c r="K26" s="101" t="s">
        <v>19</v>
      </c>
      <c r="L26" s="101" t="s">
        <v>20</v>
      </c>
      <c r="M26" s="101" t="s">
        <v>21</v>
      </c>
      <c r="N26" s="101" t="s">
        <v>22</v>
      </c>
      <c r="O26" s="101" t="s">
        <v>26</v>
      </c>
      <c r="P26" s="101" t="s">
        <v>27</v>
      </c>
      <c r="Q26" s="101" t="s">
        <v>28</v>
      </c>
      <c r="R26" s="101" t="s">
        <v>29</v>
      </c>
      <c r="S26" s="101" t="s">
        <v>30</v>
      </c>
      <c r="T26" s="101" t="s">
        <v>23</v>
      </c>
      <c r="U26" s="101" t="s">
        <v>24</v>
      </c>
      <c r="V26" s="101" t="s">
        <v>25</v>
      </c>
      <c r="W26" s="101" t="s">
        <v>0</v>
      </c>
      <c r="X26" s="101" t="s">
        <v>3</v>
      </c>
      <c r="Y26" s="101" t="s">
        <v>4</v>
      </c>
      <c r="Z26" s="101" t="s">
        <v>5</v>
      </c>
      <c r="AA26" s="101" t="s">
        <v>0</v>
      </c>
      <c r="AB26" s="101" t="s">
        <v>3</v>
      </c>
      <c r="AC26" s="101" t="s">
        <v>4</v>
      </c>
      <c r="AD26" s="101" t="s">
        <v>5</v>
      </c>
      <c r="AE26" s="101" t="s">
        <v>6</v>
      </c>
      <c r="AF26" s="101" t="s">
        <v>15</v>
      </c>
      <c r="AG26" s="101" t="s">
        <v>16</v>
      </c>
      <c r="AH26" s="101" t="s">
        <v>17</v>
      </c>
      <c r="AI26" s="101" t="s">
        <v>18</v>
      </c>
      <c r="AJ26" s="101" t="s">
        <v>11</v>
      </c>
      <c r="AK26" s="101" t="s">
        <v>12</v>
      </c>
      <c r="AL26" s="101" t="s">
        <v>13</v>
      </c>
      <c r="AM26" s="101" t="s">
        <v>14</v>
      </c>
      <c r="AN26" s="101" t="s">
        <v>31</v>
      </c>
      <c r="AO26" s="101" t="s">
        <v>26</v>
      </c>
      <c r="AP26" s="101" t="s">
        <v>27</v>
      </c>
      <c r="AQ26" s="101" t="s">
        <v>28</v>
      </c>
      <c r="AR26" s="101" t="s">
        <v>29</v>
      </c>
      <c r="AS26" s="101" t="s">
        <v>15</v>
      </c>
      <c r="AT26" s="101" t="s">
        <v>16</v>
      </c>
      <c r="AU26" s="101" t="s">
        <v>17</v>
      </c>
      <c r="AV26" s="101" t="s">
        <v>18</v>
      </c>
      <c r="AW26" s="101">
        <v>2</v>
      </c>
      <c r="AX26" s="101">
        <v>6</v>
      </c>
      <c r="AY26" s="101">
        <v>13</v>
      </c>
      <c r="AZ26" s="101">
        <v>20</v>
      </c>
      <c r="BA26" s="503">
        <v>27</v>
      </c>
      <c r="BB26" s="635"/>
      <c r="BC26" s="650"/>
      <c r="BD26" s="652"/>
      <c r="BE26" s="652"/>
      <c r="BF26" s="652"/>
      <c r="BG26" s="652"/>
      <c r="BH26" s="648"/>
    </row>
    <row r="27" spans="1:62" s="15" customFormat="1" ht="30.75" customHeight="1" x14ac:dyDescent="0.2">
      <c r="A27" s="647"/>
      <c r="B27" s="102">
        <v>1</v>
      </c>
      <c r="C27" s="102">
        <v>2</v>
      </c>
      <c r="D27" s="102">
        <v>3</v>
      </c>
      <c r="E27" s="102">
        <v>4</v>
      </c>
      <c r="F27" s="102">
        <v>5</v>
      </c>
      <c r="G27" s="102">
        <v>6</v>
      </c>
      <c r="H27" s="16">
        <v>7</v>
      </c>
      <c r="I27" s="102">
        <v>8</v>
      </c>
      <c r="J27" s="102">
        <v>9</v>
      </c>
      <c r="K27" s="102">
        <v>10</v>
      </c>
      <c r="L27" s="102">
        <v>11</v>
      </c>
      <c r="M27" s="102">
        <v>12</v>
      </c>
      <c r="N27" s="102">
        <v>13</v>
      </c>
      <c r="O27" s="102">
        <v>14</v>
      </c>
      <c r="P27" s="102">
        <v>15</v>
      </c>
      <c r="Q27" s="102">
        <v>16</v>
      </c>
      <c r="R27" s="102">
        <v>17</v>
      </c>
      <c r="S27" s="102">
        <v>18</v>
      </c>
      <c r="T27" s="102">
        <v>19</v>
      </c>
      <c r="U27" s="102">
        <v>20</v>
      </c>
      <c r="V27" s="102">
        <v>21</v>
      </c>
      <c r="W27" s="102">
        <v>22</v>
      </c>
      <c r="X27" s="102">
        <v>23</v>
      </c>
      <c r="Y27" s="102">
        <v>24</v>
      </c>
      <c r="Z27" s="102">
        <v>25</v>
      </c>
      <c r="AA27" s="102">
        <v>26</v>
      </c>
      <c r="AB27" s="102">
        <v>27</v>
      </c>
      <c r="AC27" s="102">
        <v>28</v>
      </c>
      <c r="AD27" s="102">
        <v>29</v>
      </c>
      <c r="AE27" s="102">
        <v>30</v>
      </c>
      <c r="AF27" s="102">
        <v>31</v>
      </c>
      <c r="AG27" s="102">
        <v>32</v>
      </c>
      <c r="AH27" s="102">
        <v>33</v>
      </c>
      <c r="AI27" s="102">
        <v>34</v>
      </c>
      <c r="AJ27" s="102">
        <v>35</v>
      </c>
      <c r="AK27" s="102">
        <v>36</v>
      </c>
      <c r="AL27" s="102">
        <v>37</v>
      </c>
      <c r="AM27" s="102">
        <v>38</v>
      </c>
      <c r="AN27" s="102">
        <v>39</v>
      </c>
      <c r="AO27" s="102">
        <v>40</v>
      </c>
      <c r="AP27" s="102">
        <v>41</v>
      </c>
      <c r="AQ27" s="102">
        <v>42</v>
      </c>
      <c r="AR27" s="102">
        <v>43</v>
      </c>
      <c r="AS27" s="102">
        <v>44</v>
      </c>
      <c r="AT27" s="102">
        <v>45</v>
      </c>
      <c r="AU27" s="102">
        <v>46</v>
      </c>
      <c r="AV27" s="102">
        <v>47</v>
      </c>
      <c r="AW27" s="102">
        <v>48</v>
      </c>
      <c r="AX27" s="102">
        <v>49</v>
      </c>
      <c r="AY27" s="102">
        <v>50</v>
      </c>
      <c r="AZ27" s="102">
        <v>51</v>
      </c>
      <c r="BA27" s="504">
        <v>52</v>
      </c>
      <c r="BB27" s="635"/>
      <c r="BC27" s="651"/>
      <c r="BD27" s="652"/>
      <c r="BE27" s="652"/>
      <c r="BF27" s="652"/>
      <c r="BG27" s="652"/>
      <c r="BH27" s="648"/>
    </row>
    <row r="28" spans="1:62" s="15" customFormat="1" ht="13.5" customHeight="1" x14ac:dyDescent="0.25">
      <c r="A28" s="505">
        <v>1</v>
      </c>
      <c r="B28" s="105"/>
      <c r="C28" s="105"/>
      <c r="D28" s="103"/>
      <c r="E28" s="103"/>
      <c r="F28" s="103"/>
      <c r="G28" s="103"/>
      <c r="H28" s="103"/>
      <c r="I28" s="104" t="s">
        <v>43</v>
      </c>
      <c r="J28" s="101"/>
      <c r="K28" s="103"/>
      <c r="L28" s="103"/>
      <c r="M28" s="103"/>
      <c r="N28" s="103"/>
      <c r="O28" s="103"/>
      <c r="P28" s="103"/>
      <c r="Q28" s="103"/>
      <c r="R28" s="97"/>
      <c r="S28" s="97"/>
      <c r="T28" s="105" t="s">
        <v>32</v>
      </c>
      <c r="U28" s="105" t="s">
        <v>32</v>
      </c>
      <c r="V28" s="105"/>
      <c r="W28" s="105"/>
      <c r="X28" s="105"/>
      <c r="Y28" s="105"/>
      <c r="Z28" s="105"/>
      <c r="AA28" s="103"/>
      <c r="AB28" s="103"/>
      <c r="AC28" s="104" t="s">
        <v>43</v>
      </c>
      <c r="AD28" s="104"/>
      <c r="AE28" s="101"/>
      <c r="AF28" s="103"/>
      <c r="AG28" s="101"/>
      <c r="AH28" s="101"/>
      <c r="AI28" s="101"/>
      <c r="AJ28" s="101"/>
      <c r="AK28" s="103"/>
      <c r="AL28" s="97"/>
      <c r="AM28" s="97"/>
      <c r="AN28" s="105" t="s">
        <v>32</v>
      </c>
      <c r="AO28" s="105" t="s">
        <v>32</v>
      </c>
      <c r="AP28" s="105" t="s">
        <v>32</v>
      </c>
      <c r="AQ28" s="105" t="s">
        <v>32</v>
      </c>
      <c r="AR28" s="105" t="s">
        <v>32</v>
      </c>
      <c r="AS28" s="105" t="s">
        <v>32</v>
      </c>
      <c r="AT28" s="105" t="s">
        <v>32</v>
      </c>
      <c r="AU28" s="105" t="s">
        <v>32</v>
      </c>
      <c r="AV28" s="105" t="s">
        <v>32</v>
      </c>
      <c r="AW28" s="105" t="s">
        <v>32</v>
      </c>
      <c r="AX28" s="105" t="s">
        <v>32</v>
      </c>
      <c r="AY28" s="105" t="s">
        <v>32</v>
      </c>
      <c r="AZ28" s="105" t="s">
        <v>32</v>
      </c>
      <c r="BA28" s="506" t="s">
        <v>32</v>
      </c>
      <c r="BB28" s="507">
        <f>SUM(BC28:BH28)</f>
        <v>52</v>
      </c>
      <c r="BC28" s="17">
        <v>32</v>
      </c>
      <c r="BD28" s="17">
        <v>4</v>
      </c>
      <c r="BE28" s="17"/>
      <c r="BF28" s="17"/>
      <c r="BG28" s="17"/>
      <c r="BH28" s="508">
        <v>16</v>
      </c>
    </row>
    <row r="29" spans="1:62" s="15" customFormat="1" x14ac:dyDescent="0.25">
      <c r="A29" s="505">
        <v>2</v>
      </c>
      <c r="B29" s="105"/>
      <c r="C29" s="105"/>
      <c r="D29" s="103"/>
      <c r="E29" s="103"/>
      <c r="F29" s="103"/>
      <c r="G29" s="103"/>
      <c r="H29" s="103"/>
      <c r="I29" s="104" t="s">
        <v>43</v>
      </c>
      <c r="J29" s="101"/>
      <c r="K29" s="103"/>
      <c r="L29" s="103"/>
      <c r="M29" s="103"/>
      <c r="N29" s="103"/>
      <c r="O29" s="103"/>
      <c r="P29" s="103"/>
      <c r="Q29" s="103"/>
      <c r="R29" s="97"/>
      <c r="S29" s="97"/>
      <c r="T29" s="105" t="s">
        <v>32</v>
      </c>
      <c r="U29" s="105" t="s">
        <v>32</v>
      </c>
      <c r="V29" s="105"/>
      <c r="W29" s="105"/>
      <c r="X29" s="105"/>
      <c r="Y29" s="105"/>
      <c r="Z29" s="105"/>
      <c r="AA29" s="100"/>
      <c r="AB29" s="103"/>
      <c r="AC29" s="104" t="s">
        <v>43</v>
      </c>
      <c r="AD29" s="104"/>
      <c r="AE29" s="101"/>
      <c r="AF29" s="103"/>
      <c r="AG29" s="101"/>
      <c r="AH29" s="101"/>
      <c r="AI29" s="103"/>
      <c r="AJ29" s="101"/>
      <c r="AK29" s="103"/>
      <c r="AL29" s="97"/>
      <c r="AM29" s="97"/>
      <c r="AN29" s="105" t="s">
        <v>32</v>
      </c>
      <c r="AO29" s="105" t="s">
        <v>32</v>
      </c>
      <c r="AP29" s="105" t="s">
        <v>32</v>
      </c>
      <c r="AQ29" s="105" t="s">
        <v>32</v>
      </c>
      <c r="AR29" s="105" t="s">
        <v>32</v>
      </c>
      <c r="AS29" s="105" t="s">
        <v>32</v>
      </c>
      <c r="AT29" s="105" t="s">
        <v>32</v>
      </c>
      <c r="AU29" s="105" t="s">
        <v>32</v>
      </c>
      <c r="AV29" s="105" t="s">
        <v>32</v>
      </c>
      <c r="AW29" s="105" t="s">
        <v>32</v>
      </c>
      <c r="AX29" s="105" t="s">
        <v>32</v>
      </c>
      <c r="AY29" s="105" t="s">
        <v>32</v>
      </c>
      <c r="AZ29" s="105" t="s">
        <v>32</v>
      </c>
      <c r="BA29" s="506" t="s">
        <v>32</v>
      </c>
      <c r="BB29" s="507">
        <f t="shared" ref="BB29:BB31" si="0">SUM(BC29:BH29)</f>
        <v>57</v>
      </c>
      <c r="BC29" s="17">
        <v>32</v>
      </c>
      <c r="BD29" s="17">
        <v>4</v>
      </c>
      <c r="BE29" s="17">
        <v>5</v>
      </c>
      <c r="BF29" s="17"/>
      <c r="BG29" s="17"/>
      <c r="BH29" s="508">
        <v>16</v>
      </c>
    </row>
    <row r="30" spans="1:62" s="15" customFormat="1" x14ac:dyDescent="0.25">
      <c r="A30" s="505">
        <v>3</v>
      </c>
      <c r="B30" s="105"/>
      <c r="C30" s="105"/>
      <c r="D30" s="103"/>
      <c r="E30" s="103"/>
      <c r="F30" s="103"/>
      <c r="G30" s="103"/>
      <c r="H30" s="103"/>
      <c r="I30" s="104" t="s">
        <v>43</v>
      </c>
      <c r="J30" s="101"/>
      <c r="K30" s="103"/>
      <c r="L30" s="103"/>
      <c r="M30" s="103"/>
      <c r="N30" s="103"/>
      <c r="O30" s="103"/>
      <c r="P30" s="103"/>
      <c r="Q30" s="103"/>
      <c r="R30" s="97"/>
      <c r="S30" s="97"/>
      <c r="T30" s="105" t="s">
        <v>32</v>
      </c>
      <c r="U30" s="105" t="s">
        <v>32</v>
      </c>
      <c r="V30" s="105"/>
      <c r="W30" s="105"/>
      <c r="X30" s="105"/>
      <c r="Y30" s="105"/>
      <c r="Z30" s="105"/>
      <c r="AA30" s="107"/>
      <c r="AB30" s="107"/>
      <c r="AC30" s="104" t="s">
        <v>43</v>
      </c>
      <c r="AD30" s="104"/>
      <c r="AE30" s="101"/>
      <c r="AF30" s="103"/>
      <c r="AG30" s="101"/>
      <c r="AH30" s="101"/>
      <c r="AI30" s="103"/>
      <c r="AJ30" s="101"/>
      <c r="AK30" s="103"/>
      <c r="AL30" s="97"/>
      <c r="AM30" s="97"/>
      <c r="AN30" s="106" t="s">
        <v>33</v>
      </c>
      <c r="AO30" s="108" t="s">
        <v>33</v>
      </c>
      <c r="AP30" s="106" t="s">
        <v>33</v>
      </c>
      <c r="AQ30" s="106" t="s">
        <v>33</v>
      </c>
      <c r="AR30" s="106" t="s">
        <v>33</v>
      </c>
      <c r="AS30" s="105" t="s">
        <v>32</v>
      </c>
      <c r="AT30" s="105" t="s">
        <v>32</v>
      </c>
      <c r="AU30" s="105" t="s">
        <v>32</v>
      </c>
      <c r="AV30" s="105" t="s">
        <v>32</v>
      </c>
      <c r="AW30" s="105" t="s">
        <v>32</v>
      </c>
      <c r="AX30" s="105" t="s">
        <v>32</v>
      </c>
      <c r="AY30" s="105" t="s">
        <v>32</v>
      </c>
      <c r="AZ30" s="105" t="s">
        <v>32</v>
      </c>
      <c r="BA30" s="506" t="s">
        <v>32</v>
      </c>
      <c r="BB30" s="507">
        <f t="shared" si="0"/>
        <v>52</v>
      </c>
      <c r="BC30" s="17">
        <v>32</v>
      </c>
      <c r="BD30" s="17">
        <v>4</v>
      </c>
      <c r="BE30" s="17">
        <v>5</v>
      </c>
      <c r="BF30" s="17"/>
      <c r="BG30" s="17"/>
      <c r="BH30" s="508">
        <v>11</v>
      </c>
    </row>
    <row r="31" spans="1:62" s="15" customFormat="1" ht="13.8" thickBot="1" x14ac:dyDescent="0.3">
      <c r="A31" s="509">
        <v>4</v>
      </c>
      <c r="B31" s="510"/>
      <c r="C31" s="510"/>
      <c r="D31" s="511"/>
      <c r="E31" s="511"/>
      <c r="F31" s="511"/>
      <c r="G31" s="511"/>
      <c r="H31" s="511"/>
      <c r="I31" s="512" t="s">
        <v>43</v>
      </c>
      <c r="J31" s="513"/>
      <c r="K31" s="511"/>
      <c r="L31" s="511"/>
      <c r="M31" s="511"/>
      <c r="N31" s="511"/>
      <c r="O31" s="514"/>
      <c r="P31" s="513"/>
      <c r="Q31" s="511"/>
      <c r="R31" s="515"/>
      <c r="S31" s="515"/>
      <c r="T31" s="510" t="s">
        <v>32</v>
      </c>
      <c r="U31" s="510" t="s">
        <v>32</v>
      </c>
      <c r="V31" s="511" t="s">
        <v>34</v>
      </c>
      <c r="W31" s="511" t="s">
        <v>34</v>
      </c>
      <c r="X31" s="511" t="s">
        <v>34</v>
      </c>
      <c r="Y31" s="511" t="s">
        <v>34</v>
      </c>
      <c r="Z31" s="511" t="s">
        <v>34</v>
      </c>
      <c r="AA31" s="511" t="s">
        <v>34</v>
      </c>
      <c r="AB31" s="511" t="s">
        <v>34</v>
      </c>
      <c r="AC31" s="511" t="s">
        <v>34</v>
      </c>
      <c r="AD31" s="511" t="s">
        <v>34</v>
      </c>
      <c r="AE31" s="511" t="s">
        <v>34</v>
      </c>
      <c r="AF31" s="516" t="s">
        <v>38</v>
      </c>
      <c r="AG31" s="516" t="s">
        <v>36</v>
      </c>
      <c r="AH31" s="517" t="s">
        <v>35</v>
      </c>
      <c r="AI31" s="517" t="s">
        <v>35</v>
      </c>
      <c r="AJ31" s="517" t="s">
        <v>35</v>
      </c>
      <c r="AK31" s="517" t="s">
        <v>35</v>
      </c>
      <c r="AL31" s="517" t="s">
        <v>35</v>
      </c>
      <c r="AM31" s="517" t="s">
        <v>35</v>
      </c>
      <c r="AN31" s="517" t="s">
        <v>35</v>
      </c>
      <c r="AO31" s="517" t="s">
        <v>35</v>
      </c>
      <c r="AP31" s="517" t="s">
        <v>35</v>
      </c>
      <c r="AQ31" s="511" t="s">
        <v>40</v>
      </c>
      <c r="AR31" s="511" t="s">
        <v>40</v>
      </c>
      <c r="AS31" s="510" t="s">
        <v>32</v>
      </c>
      <c r="AT31" s="510" t="s">
        <v>32</v>
      </c>
      <c r="AU31" s="510" t="s">
        <v>32</v>
      </c>
      <c r="AV31" s="510" t="s">
        <v>32</v>
      </c>
      <c r="AW31" s="510" t="s">
        <v>32</v>
      </c>
      <c r="AX31" s="510" t="s">
        <v>32</v>
      </c>
      <c r="AY31" s="510" t="s">
        <v>32</v>
      </c>
      <c r="AZ31" s="510" t="s">
        <v>32</v>
      </c>
      <c r="BA31" s="518" t="s">
        <v>32</v>
      </c>
      <c r="BB31" s="507">
        <f t="shared" si="0"/>
        <v>54</v>
      </c>
      <c r="BC31" s="17">
        <v>16</v>
      </c>
      <c r="BD31" s="17">
        <v>2</v>
      </c>
      <c r="BE31" s="17">
        <v>10</v>
      </c>
      <c r="BF31" s="17">
        <v>11</v>
      </c>
      <c r="BG31" s="17">
        <v>4</v>
      </c>
      <c r="BH31" s="508">
        <v>11</v>
      </c>
    </row>
    <row r="32" spans="1:62" s="20" customFormat="1" ht="14.4" thickBot="1" x14ac:dyDescent="0.3">
      <c r="A32" s="6"/>
      <c r="B32" s="18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9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456" t="s">
        <v>83</v>
      </c>
      <c r="AU32" s="21"/>
      <c r="AW32" s="6"/>
      <c r="AX32" s="6"/>
      <c r="AZ32" s="6"/>
      <c r="BA32" s="6"/>
      <c r="BB32" s="519">
        <f>SUM(BC32:BH32)</f>
        <v>215</v>
      </c>
      <c r="BC32" s="520">
        <f t="shared" ref="BC32:BH32" si="1">SUM(BC28:BC31)</f>
        <v>112</v>
      </c>
      <c r="BD32" s="520">
        <f t="shared" si="1"/>
        <v>14</v>
      </c>
      <c r="BE32" s="520">
        <f t="shared" si="1"/>
        <v>20</v>
      </c>
      <c r="BF32" s="520">
        <f t="shared" si="1"/>
        <v>11</v>
      </c>
      <c r="BG32" s="520">
        <f t="shared" si="1"/>
        <v>4</v>
      </c>
      <c r="BH32" s="521">
        <f t="shared" si="1"/>
        <v>54</v>
      </c>
    </row>
    <row r="33" spans="1:60" s="15" customFormat="1" ht="13.8" thickBot="1" x14ac:dyDescent="0.3">
      <c r="A33" s="631" t="s">
        <v>48</v>
      </c>
      <c r="B33" s="631"/>
      <c r="C33" s="631"/>
      <c r="D33" s="631"/>
      <c r="E33" s="631"/>
      <c r="F33" s="631"/>
      <c r="G33" s="22"/>
      <c r="H33" s="22"/>
      <c r="I33" s="22"/>
      <c r="J33" s="22"/>
      <c r="K33" s="22"/>
      <c r="L33" s="22"/>
      <c r="M33" s="22"/>
      <c r="N33" s="22"/>
      <c r="O33" s="23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4"/>
      <c r="AT33" s="25"/>
      <c r="AU33" s="24"/>
      <c r="AV33" s="22"/>
      <c r="AW33" s="22"/>
      <c r="AX33" s="22"/>
      <c r="AY33" s="22"/>
      <c r="AZ33" s="22"/>
      <c r="BA33" s="22"/>
      <c r="BB33" s="26"/>
      <c r="BC33" s="26"/>
      <c r="BD33" s="26"/>
      <c r="BE33" s="26"/>
      <c r="BF33" s="26"/>
      <c r="BG33" s="26"/>
      <c r="BH33" s="26"/>
    </row>
    <row r="34" spans="1:60" s="27" customFormat="1" ht="15" customHeight="1" thickBot="1" x14ac:dyDescent="0.3">
      <c r="A34" s="631" t="s">
        <v>41</v>
      </c>
      <c r="B34" s="631"/>
      <c r="C34" s="631"/>
      <c r="D34" s="631"/>
      <c r="E34" s="631"/>
      <c r="F34" s="631"/>
      <c r="H34" s="28"/>
      <c r="I34" s="632" t="s">
        <v>54</v>
      </c>
      <c r="J34" s="633"/>
      <c r="K34" s="633"/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29"/>
      <c r="W34" s="28" t="s">
        <v>42</v>
      </c>
      <c r="X34" s="30" t="s">
        <v>55</v>
      </c>
      <c r="Y34" s="30"/>
      <c r="AC34" s="31"/>
      <c r="AD34" s="30"/>
      <c r="AM34" s="32"/>
      <c r="AN34" s="30"/>
      <c r="AQ34" s="28" t="s">
        <v>38</v>
      </c>
      <c r="AR34" s="30" t="s">
        <v>58</v>
      </c>
      <c r="AS34" s="30"/>
      <c r="AT34" s="30"/>
    </row>
    <row r="35" spans="1:60" s="27" customFormat="1" ht="12.6" thickBot="1" x14ac:dyDescent="0.3">
      <c r="A35" s="33" t="s">
        <v>91</v>
      </c>
      <c r="B35" s="34"/>
      <c r="C35" s="34"/>
      <c r="D35" s="34"/>
      <c r="E35" s="34"/>
      <c r="F35" s="34"/>
      <c r="H35" s="35"/>
      <c r="I35" s="36" t="s">
        <v>92</v>
      </c>
      <c r="J35" s="35"/>
      <c r="K35" s="35"/>
      <c r="N35" s="35"/>
      <c r="O35" s="35"/>
      <c r="P35" s="35"/>
      <c r="Q35" s="35"/>
      <c r="R35" s="35"/>
      <c r="S35" s="35"/>
      <c r="T35" s="35"/>
      <c r="U35" s="37"/>
      <c r="V35" s="37"/>
      <c r="W35" s="30" t="s">
        <v>1</v>
      </c>
      <c r="X35" s="30" t="s">
        <v>50</v>
      </c>
      <c r="Y35" s="30"/>
      <c r="Z35" s="30"/>
      <c r="AB35" s="30"/>
      <c r="AC35" s="30"/>
      <c r="AD35" s="38"/>
      <c r="AE35" s="30"/>
      <c r="AK35" s="30"/>
      <c r="AL35" s="30"/>
      <c r="AM35" s="30"/>
      <c r="AN35" s="30"/>
      <c r="AO35" s="30"/>
      <c r="AP35" s="30"/>
      <c r="AQ35" s="30"/>
      <c r="AR35" s="30" t="s">
        <v>59</v>
      </c>
      <c r="AS35" s="32"/>
      <c r="AT35" s="32"/>
      <c r="AU35" s="39"/>
      <c r="BC35" s="30"/>
    </row>
    <row r="36" spans="1:60" s="27" customFormat="1" ht="12.6" thickBot="1" x14ac:dyDescent="0.3">
      <c r="A36" s="30"/>
      <c r="B36" s="30"/>
      <c r="C36" s="30"/>
      <c r="D36" s="30"/>
      <c r="E36" s="30"/>
      <c r="F36" s="30"/>
      <c r="H36" s="40" t="s">
        <v>43</v>
      </c>
      <c r="I36" s="30" t="s">
        <v>78</v>
      </c>
      <c r="J36" s="30"/>
      <c r="K36" s="37"/>
      <c r="N36" s="30"/>
      <c r="O36" s="30"/>
      <c r="P36" s="30"/>
      <c r="Q36" s="30"/>
      <c r="R36" s="30"/>
      <c r="S36" s="30"/>
      <c r="T36" s="30"/>
      <c r="U36" s="30"/>
      <c r="V36" s="30"/>
      <c r="W36" s="28" t="s">
        <v>33</v>
      </c>
      <c r="X36" s="30" t="s">
        <v>56</v>
      </c>
      <c r="Y36" s="30"/>
      <c r="Z36" s="37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28" t="s">
        <v>36</v>
      </c>
      <c r="AR36" s="30" t="s">
        <v>82</v>
      </c>
      <c r="AT36" s="30"/>
      <c r="AU36" s="30"/>
      <c r="BD36" s="30"/>
      <c r="BE36" s="30"/>
      <c r="BH36" s="30"/>
    </row>
    <row r="37" spans="1:60" s="27" customFormat="1" ht="12.6" thickBot="1" x14ac:dyDescent="0.3">
      <c r="A37" s="30"/>
      <c r="B37" s="30"/>
      <c r="H37" s="30" t="s">
        <v>1</v>
      </c>
      <c r="I37" s="30" t="s">
        <v>93</v>
      </c>
      <c r="J37" s="30"/>
      <c r="K37" s="30"/>
      <c r="R37" s="37"/>
      <c r="S37" s="30"/>
      <c r="W37" s="30" t="s">
        <v>1</v>
      </c>
      <c r="X37" s="30" t="s">
        <v>75</v>
      </c>
      <c r="Y37" s="30"/>
      <c r="Z37" s="30"/>
      <c r="AC37" s="30"/>
      <c r="AJ37" s="30"/>
      <c r="AK37" s="30"/>
      <c r="AL37" s="30"/>
      <c r="AR37" s="27" t="s">
        <v>95</v>
      </c>
      <c r="BH37" s="30"/>
    </row>
    <row r="38" spans="1:60" s="27" customFormat="1" ht="12.6" thickBot="1" x14ac:dyDescent="0.3">
      <c r="A38" s="30"/>
      <c r="B38" s="30"/>
      <c r="H38" s="97"/>
      <c r="I38" s="37" t="s">
        <v>79</v>
      </c>
      <c r="J38" s="37"/>
      <c r="K38" s="37"/>
      <c r="N38" s="37"/>
      <c r="O38" s="37"/>
      <c r="R38" s="30"/>
      <c r="S38" s="30"/>
      <c r="W38" s="41" t="s">
        <v>34</v>
      </c>
      <c r="X38" s="32" t="s">
        <v>57</v>
      </c>
      <c r="Y38" s="32"/>
      <c r="Z38" s="32"/>
      <c r="AB38" s="32"/>
      <c r="AC38" s="32"/>
      <c r="AD38" s="32"/>
      <c r="AE38" s="32"/>
      <c r="AF38" s="30"/>
      <c r="AG38" s="42"/>
      <c r="AJ38" s="30"/>
      <c r="AK38" s="30"/>
      <c r="AL38" s="32"/>
      <c r="AM38" s="32"/>
      <c r="AN38" s="43"/>
      <c r="AO38" s="43"/>
      <c r="AP38" s="43"/>
      <c r="BD38" s="32"/>
      <c r="BE38" s="31"/>
      <c r="BF38" s="30"/>
      <c r="BG38" s="30"/>
      <c r="BH38" s="30"/>
    </row>
    <row r="39" spans="1:60" s="27" customFormat="1" ht="12.6" thickBot="1" x14ac:dyDescent="0.3">
      <c r="I39" s="27" t="s">
        <v>49</v>
      </c>
      <c r="X39" s="27" t="s">
        <v>76</v>
      </c>
    </row>
    <row r="40" spans="1:60" s="27" customFormat="1" ht="12.6" thickBot="1" x14ac:dyDescent="0.3">
      <c r="H40" s="41" t="s">
        <v>32</v>
      </c>
      <c r="I40" s="44" t="s">
        <v>80</v>
      </c>
      <c r="J40" s="32"/>
      <c r="K40" s="32"/>
      <c r="W40" s="28" t="s">
        <v>37</v>
      </c>
      <c r="X40" s="32" t="s">
        <v>81</v>
      </c>
      <c r="Y40" s="32"/>
      <c r="Z40" s="32"/>
      <c r="AB40" s="32"/>
      <c r="AC40" s="32"/>
      <c r="AQ40" s="28" t="s">
        <v>40</v>
      </c>
      <c r="AR40" s="32" t="s">
        <v>198</v>
      </c>
      <c r="AS40" s="32"/>
      <c r="AU40" s="37"/>
    </row>
    <row r="41" spans="1:60" s="20" customFormat="1" ht="13.8" x14ac:dyDescent="0.25">
      <c r="X41" s="634" t="s">
        <v>94</v>
      </c>
      <c r="Y41" s="634"/>
      <c r="Z41" s="634"/>
      <c r="AA41" s="634"/>
      <c r="AB41" s="634"/>
      <c r="AC41" s="634"/>
      <c r="AD41" s="634"/>
      <c r="AE41" s="634"/>
      <c r="AF41" s="634"/>
      <c r="AJ41" s="27"/>
      <c r="AU41" s="23"/>
      <c r="AV41" s="23"/>
      <c r="AW41" s="23"/>
      <c r="AX41" s="23"/>
      <c r="AY41" s="23"/>
    </row>
    <row r="42" spans="1:60" s="45" customFormat="1" ht="22.5" customHeight="1" x14ac:dyDescent="0.25">
      <c r="B42" s="46"/>
      <c r="O42" s="47"/>
      <c r="P42" s="47"/>
      <c r="AE42" s="46"/>
      <c r="AT42" s="46"/>
    </row>
    <row r="43" spans="1:60" s="45" customFormat="1" ht="22.5" customHeight="1" x14ac:dyDescent="0.25"/>
    <row r="44" spans="1:60" s="45" customFormat="1" ht="24.75" customHeight="1" x14ac:dyDescent="0.25">
      <c r="O44" s="15"/>
      <c r="P44" s="15"/>
      <c r="Q44" s="15"/>
      <c r="R44" s="15"/>
      <c r="S44" s="15"/>
      <c r="T44" s="15"/>
      <c r="U44" s="15"/>
      <c r="V44" s="15"/>
      <c r="W44" s="48"/>
      <c r="AT44" s="46"/>
      <c r="BF44" s="15"/>
    </row>
    <row r="45" spans="1:60" s="45" customFormat="1" ht="27.75" customHeight="1" x14ac:dyDescent="0.25"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49"/>
      <c r="Y45" s="50"/>
      <c r="Z45" s="50"/>
      <c r="AA45" s="50"/>
      <c r="AB45" s="23"/>
      <c r="AC45" s="23"/>
      <c r="AD45" s="23"/>
      <c r="AH45" s="23"/>
      <c r="AI45" s="24"/>
      <c r="AJ45" s="23"/>
      <c r="AK45" s="23"/>
      <c r="AT45" s="46"/>
    </row>
    <row r="46" spans="1:60" s="45" customFormat="1" ht="24.75" customHeight="1" x14ac:dyDescent="0.25">
      <c r="P46" s="15"/>
      <c r="Q46" s="15"/>
      <c r="R46" s="26"/>
      <c r="S46" s="51"/>
      <c r="T46" s="51"/>
      <c r="U46" s="51"/>
      <c r="V46" s="51"/>
      <c r="W46" s="51"/>
      <c r="AE46" s="46"/>
      <c r="AT46" s="52"/>
    </row>
    <row r="47" spans="1:60" s="45" customFormat="1" x14ac:dyDescent="0.25"/>
    <row r="48" spans="1:60" s="45" customFormat="1" ht="24.75" customHeight="1" x14ac:dyDescent="0.25">
      <c r="E48" s="46"/>
      <c r="AD48" s="49"/>
      <c r="AE48" s="49"/>
      <c r="AF48" s="49"/>
      <c r="AG48" s="49"/>
      <c r="AH48" s="49"/>
      <c r="AI48" s="15"/>
    </row>
  </sheetData>
  <mergeCells count="45">
    <mergeCell ref="A1:BH1"/>
    <mergeCell ref="A2:BH2"/>
    <mergeCell ref="A3:BH3"/>
    <mergeCell ref="A4:BH4"/>
    <mergeCell ref="A6:Y6"/>
    <mergeCell ref="Z6:AY7"/>
    <mergeCell ref="A20:Y20"/>
    <mergeCell ref="A10:Y10"/>
    <mergeCell ref="Z10:BH10"/>
    <mergeCell ref="Z11:BH11"/>
    <mergeCell ref="Z12:BH12"/>
    <mergeCell ref="Z13:BH13"/>
    <mergeCell ref="Z14:BH14"/>
    <mergeCell ref="Z15:BH15"/>
    <mergeCell ref="Z16:BH16"/>
    <mergeCell ref="Z17:BH17"/>
    <mergeCell ref="Z18:BH18"/>
    <mergeCell ref="A19:Y19"/>
    <mergeCell ref="A21:Y21"/>
    <mergeCell ref="A23:BA23"/>
    <mergeCell ref="BB23:BH23"/>
    <mergeCell ref="A24:A27"/>
    <mergeCell ref="B24:F24"/>
    <mergeCell ref="G24:J24"/>
    <mergeCell ref="K24:N24"/>
    <mergeCell ref="O24:S24"/>
    <mergeCell ref="T24:W24"/>
    <mergeCell ref="X24:AA24"/>
    <mergeCell ref="BH24:BH27"/>
    <mergeCell ref="BC24:BC27"/>
    <mergeCell ref="BD24:BD27"/>
    <mergeCell ref="BE24:BE27"/>
    <mergeCell ref="BF24:BF27"/>
    <mergeCell ref="BG24:BG27"/>
    <mergeCell ref="A33:F33"/>
    <mergeCell ref="A34:F34"/>
    <mergeCell ref="I34:U34"/>
    <mergeCell ref="X41:AF41"/>
    <mergeCell ref="BB24:BB27"/>
    <mergeCell ref="AX24:BA24"/>
    <mergeCell ref="AB24:AF24"/>
    <mergeCell ref="AG24:AJ24"/>
    <mergeCell ref="AK24:AN24"/>
    <mergeCell ref="AO24:AR24"/>
    <mergeCell ref="AS24:AW24"/>
  </mergeCells>
  <printOptions horizontalCentered="1"/>
  <pageMargins left="0.19685039370078741" right="0.19685039370078741" top="0.78740157480314965" bottom="0.19685039370078741" header="0" footer="0"/>
  <pageSetup paperSize="9" scale="78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Z83"/>
  <sheetViews>
    <sheetView showGridLines="0" view="pageBreakPreview" topLeftCell="A22" zoomScale="55" zoomScaleNormal="50" zoomScaleSheetLayoutView="55" workbookViewId="0">
      <selection activeCell="B28" sqref="B28"/>
    </sheetView>
  </sheetViews>
  <sheetFormatPr defaultColWidth="9.21875" defaultRowHeight="13.2" x14ac:dyDescent="0.25"/>
  <cols>
    <col min="1" max="1" width="11.44140625" style="53" customWidth="1"/>
    <col min="2" max="2" width="80.5546875" style="53" customWidth="1"/>
    <col min="3" max="3" width="14.5546875" style="53" customWidth="1"/>
    <col min="4" max="4" width="7.5546875" style="53" customWidth="1"/>
    <col min="5" max="5" width="8.44140625" style="53" customWidth="1"/>
    <col min="6" max="10" width="6.5546875" style="53" customWidth="1"/>
    <col min="11" max="12" width="4.5546875" style="53" customWidth="1"/>
    <col min="13" max="13" width="5.33203125" style="53" customWidth="1"/>
    <col min="14" max="42" width="4.5546875" style="53" customWidth="1"/>
    <col min="43" max="45" width="5.5546875" style="53" customWidth="1"/>
    <col min="46" max="46" width="13.21875" style="53" customWidth="1"/>
    <col min="47" max="16384" width="9.21875" style="53"/>
  </cols>
  <sheetData>
    <row r="1" spans="1:45" ht="13.8" thickBot="1" x14ac:dyDescent="0.3"/>
    <row r="2" spans="1:45" s="56" customFormat="1" ht="55.5" customHeight="1" thickBot="1" x14ac:dyDescent="0.35">
      <c r="A2" s="728" t="s">
        <v>112</v>
      </c>
      <c r="B2" s="735" t="s">
        <v>168</v>
      </c>
      <c r="C2" s="696" t="s">
        <v>51</v>
      </c>
      <c r="D2" s="715" t="s">
        <v>100</v>
      </c>
      <c r="E2" s="716"/>
      <c r="F2" s="721" t="s">
        <v>101</v>
      </c>
      <c r="G2" s="722"/>
      <c r="H2" s="722"/>
      <c r="I2" s="722"/>
      <c r="J2" s="723"/>
      <c r="K2" s="700" t="s">
        <v>106</v>
      </c>
      <c r="L2" s="701"/>
      <c r="M2" s="701"/>
      <c r="N2" s="701"/>
      <c r="O2" s="701"/>
      <c r="P2" s="701"/>
      <c r="Q2" s="701"/>
      <c r="R2" s="702"/>
      <c r="S2" s="700" t="s">
        <v>107</v>
      </c>
      <c r="T2" s="701"/>
      <c r="U2" s="701"/>
      <c r="V2" s="701"/>
      <c r="W2" s="701"/>
      <c r="X2" s="701"/>
      <c r="Y2" s="701"/>
      <c r="Z2" s="702"/>
      <c r="AA2" s="700" t="s">
        <v>108</v>
      </c>
      <c r="AB2" s="701"/>
      <c r="AC2" s="701"/>
      <c r="AD2" s="701"/>
      <c r="AE2" s="701"/>
      <c r="AF2" s="701"/>
      <c r="AG2" s="701"/>
      <c r="AH2" s="702"/>
      <c r="AI2" s="700" t="s">
        <v>109</v>
      </c>
      <c r="AJ2" s="701"/>
      <c r="AK2" s="701"/>
      <c r="AL2" s="701"/>
      <c r="AM2" s="701"/>
      <c r="AN2" s="701"/>
      <c r="AO2" s="701"/>
      <c r="AP2" s="702"/>
      <c r="AQ2" s="700" t="s">
        <v>127</v>
      </c>
      <c r="AR2" s="701"/>
      <c r="AS2" s="731"/>
    </row>
    <row r="3" spans="1:45" s="56" customFormat="1" ht="52.5" customHeight="1" thickBot="1" x14ac:dyDescent="0.35">
      <c r="A3" s="729"/>
      <c r="B3" s="736"/>
      <c r="C3" s="697"/>
      <c r="D3" s="717"/>
      <c r="E3" s="718"/>
      <c r="F3" s="724" t="s">
        <v>111</v>
      </c>
      <c r="G3" s="726" t="s">
        <v>102</v>
      </c>
      <c r="H3" s="727"/>
      <c r="I3" s="727"/>
      <c r="J3" s="712" t="s">
        <v>104</v>
      </c>
      <c r="K3" s="698" t="s">
        <v>119</v>
      </c>
      <c r="L3" s="698"/>
      <c r="M3" s="698"/>
      <c r="N3" s="699"/>
      <c r="O3" s="698" t="s">
        <v>123</v>
      </c>
      <c r="P3" s="698"/>
      <c r="Q3" s="698"/>
      <c r="R3" s="699"/>
      <c r="S3" s="698" t="s">
        <v>120</v>
      </c>
      <c r="T3" s="698"/>
      <c r="U3" s="698"/>
      <c r="V3" s="699"/>
      <c r="W3" s="698" t="s">
        <v>124</v>
      </c>
      <c r="X3" s="698"/>
      <c r="Y3" s="698"/>
      <c r="Z3" s="699"/>
      <c r="AA3" s="698" t="s">
        <v>121</v>
      </c>
      <c r="AB3" s="698"/>
      <c r="AC3" s="698"/>
      <c r="AD3" s="699"/>
      <c r="AE3" s="698" t="s">
        <v>125</v>
      </c>
      <c r="AF3" s="698"/>
      <c r="AG3" s="698"/>
      <c r="AH3" s="699"/>
      <c r="AI3" s="698" t="s">
        <v>122</v>
      </c>
      <c r="AJ3" s="698"/>
      <c r="AK3" s="698"/>
      <c r="AL3" s="699"/>
      <c r="AM3" s="698" t="s">
        <v>126</v>
      </c>
      <c r="AN3" s="698"/>
      <c r="AO3" s="698"/>
      <c r="AP3" s="699"/>
      <c r="AQ3" s="732"/>
      <c r="AR3" s="733"/>
      <c r="AS3" s="734"/>
    </row>
    <row r="4" spans="1:45" s="56" customFormat="1" ht="32.25" customHeight="1" thickBot="1" x14ac:dyDescent="0.35">
      <c r="A4" s="729"/>
      <c r="B4" s="736"/>
      <c r="C4" s="697"/>
      <c r="D4" s="719"/>
      <c r="E4" s="720"/>
      <c r="F4" s="724"/>
      <c r="G4" s="703" t="s">
        <v>103</v>
      </c>
      <c r="H4" s="705" t="s">
        <v>110</v>
      </c>
      <c r="I4" s="703" t="s">
        <v>105</v>
      </c>
      <c r="J4" s="713"/>
      <c r="K4" s="703" t="s">
        <v>116</v>
      </c>
      <c r="L4" s="705" t="s">
        <v>117</v>
      </c>
      <c r="M4" s="703" t="s">
        <v>118</v>
      </c>
      <c r="N4" s="707" t="s">
        <v>246</v>
      </c>
      <c r="O4" s="703" t="s">
        <v>116</v>
      </c>
      <c r="P4" s="705" t="s">
        <v>117</v>
      </c>
      <c r="Q4" s="703" t="s">
        <v>118</v>
      </c>
      <c r="R4" s="707" t="s">
        <v>246</v>
      </c>
      <c r="S4" s="703" t="s">
        <v>116</v>
      </c>
      <c r="T4" s="705" t="s">
        <v>117</v>
      </c>
      <c r="U4" s="703" t="s">
        <v>118</v>
      </c>
      <c r="V4" s="707" t="s">
        <v>246</v>
      </c>
      <c r="W4" s="703" t="s">
        <v>116</v>
      </c>
      <c r="X4" s="705" t="s">
        <v>117</v>
      </c>
      <c r="Y4" s="703" t="s">
        <v>118</v>
      </c>
      <c r="Z4" s="707" t="s">
        <v>246</v>
      </c>
      <c r="AA4" s="703" t="s">
        <v>116</v>
      </c>
      <c r="AB4" s="705" t="s">
        <v>117</v>
      </c>
      <c r="AC4" s="703" t="s">
        <v>118</v>
      </c>
      <c r="AD4" s="707" t="s">
        <v>246</v>
      </c>
      <c r="AE4" s="703" t="s">
        <v>116</v>
      </c>
      <c r="AF4" s="705" t="s">
        <v>117</v>
      </c>
      <c r="AG4" s="703" t="s">
        <v>118</v>
      </c>
      <c r="AH4" s="707" t="s">
        <v>246</v>
      </c>
      <c r="AI4" s="703" t="s">
        <v>116</v>
      </c>
      <c r="AJ4" s="705" t="s">
        <v>117</v>
      </c>
      <c r="AK4" s="703" t="s">
        <v>118</v>
      </c>
      <c r="AL4" s="707" t="s">
        <v>246</v>
      </c>
      <c r="AM4" s="703" t="s">
        <v>116</v>
      </c>
      <c r="AN4" s="705" t="s">
        <v>117</v>
      </c>
      <c r="AO4" s="703" t="s">
        <v>118</v>
      </c>
      <c r="AP4" s="707" t="s">
        <v>246</v>
      </c>
      <c r="AQ4" s="697" t="s">
        <v>128</v>
      </c>
      <c r="AR4" s="696" t="s">
        <v>129</v>
      </c>
      <c r="AS4" s="697" t="s">
        <v>130</v>
      </c>
    </row>
    <row r="5" spans="1:45" s="56" customFormat="1" ht="136.5" customHeight="1" thickBot="1" x14ac:dyDescent="0.35">
      <c r="A5" s="730"/>
      <c r="B5" s="736"/>
      <c r="C5" s="697"/>
      <c r="D5" s="109" t="s">
        <v>113</v>
      </c>
      <c r="E5" s="109" t="s">
        <v>114</v>
      </c>
      <c r="F5" s="725"/>
      <c r="G5" s="704"/>
      <c r="H5" s="706"/>
      <c r="I5" s="704"/>
      <c r="J5" s="714"/>
      <c r="K5" s="704"/>
      <c r="L5" s="706"/>
      <c r="M5" s="704"/>
      <c r="N5" s="708"/>
      <c r="O5" s="704"/>
      <c r="P5" s="706"/>
      <c r="Q5" s="704"/>
      <c r="R5" s="708"/>
      <c r="S5" s="704"/>
      <c r="T5" s="706"/>
      <c r="U5" s="704"/>
      <c r="V5" s="708"/>
      <c r="W5" s="704"/>
      <c r="X5" s="706"/>
      <c r="Y5" s="704"/>
      <c r="Z5" s="708"/>
      <c r="AA5" s="704"/>
      <c r="AB5" s="706"/>
      <c r="AC5" s="704"/>
      <c r="AD5" s="708"/>
      <c r="AE5" s="704"/>
      <c r="AF5" s="706"/>
      <c r="AG5" s="704"/>
      <c r="AH5" s="708"/>
      <c r="AI5" s="704"/>
      <c r="AJ5" s="706"/>
      <c r="AK5" s="704"/>
      <c r="AL5" s="708"/>
      <c r="AM5" s="704"/>
      <c r="AN5" s="706"/>
      <c r="AO5" s="704"/>
      <c r="AP5" s="708"/>
      <c r="AQ5" s="697"/>
      <c r="AR5" s="697"/>
      <c r="AS5" s="697"/>
    </row>
    <row r="6" spans="1:45" s="56" customFormat="1" ht="19.5" customHeight="1" thickBot="1" x14ac:dyDescent="0.4">
      <c r="A6" s="95" t="s">
        <v>193</v>
      </c>
      <c r="B6" s="94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2"/>
      <c r="O6" s="93"/>
      <c r="P6" s="93"/>
      <c r="Q6" s="93"/>
      <c r="R6" s="92"/>
      <c r="S6" s="93"/>
      <c r="T6" s="93"/>
      <c r="U6" s="93"/>
      <c r="V6" s="92"/>
      <c r="W6" s="93"/>
      <c r="X6" s="93"/>
      <c r="Y6" s="93"/>
      <c r="Z6" s="92"/>
      <c r="AA6" s="93"/>
      <c r="AB6" s="93"/>
      <c r="AC6" s="93"/>
      <c r="AD6" s="92"/>
      <c r="AE6" s="93"/>
      <c r="AF6" s="93"/>
      <c r="AG6" s="93"/>
      <c r="AH6" s="92"/>
      <c r="AI6" s="93"/>
      <c r="AJ6" s="93"/>
      <c r="AK6" s="93"/>
      <c r="AL6" s="92"/>
      <c r="AM6" s="93"/>
      <c r="AN6" s="93"/>
      <c r="AO6" s="93"/>
      <c r="AP6" s="92"/>
      <c r="AQ6" s="93"/>
      <c r="AR6" s="93"/>
      <c r="AS6" s="209"/>
    </row>
    <row r="7" spans="1:45" s="54" customFormat="1" ht="23.25" customHeight="1" thickBot="1" x14ac:dyDescent="0.4">
      <c r="A7" s="91" t="s">
        <v>144</v>
      </c>
      <c r="B7" s="690" t="s">
        <v>131</v>
      </c>
      <c r="C7" s="691"/>
      <c r="D7" s="691"/>
      <c r="E7" s="691"/>
      <c r="F7" s="691"/>
      <c r="G7" s="691"/>
      <c r="H7" s="691"/>
      <c r="I7" s="691"/>
      <c r="J7" s="691"/>
      <c r="K7" s="691"/>
      <c r="L7" s="691"/>
      <c r="M7" s="691"/>
      <c r="N7" s="691"/>
      <c r="O7" s="691"/>
      <c r="P7" s="691"/>
      <c r="Q7" s="691"/>
      <c r="R7" s="691"/>
      <c r="S7" s="691"/>
      <c r="T7" s="691"/>
      <c r="U7" s="691"/>
      <c r="V7" s="691"/>
      <c r="W7" s="691"/>
      <c r="X7" s="691"/>
      <c r="Y7" s="691"/>
      <c r="Z7" s="691"/>
      <c r="AA7" s="691"/>
      <c r="AB7" s="691"/>
      <c r="AC7" s="691"/>
      <c r="AD7" s="691"/>
      <c r="AE7" s="691"/>
      <c r="AF7" s="691"/>
      <c r="AG7" s="691"/>
      <c r="AH7" s="691"/>
      <c r="AI7" s="691"/>
      <c r="AJ7" s="691"/>
      <c r="AK7" s="691"/>
      <c r="AL7" s="691"/>
      <c r="AM7" s="691"/>
      <c r="AN7" s="691"/>
      <c r="AO7" s="691"/>
      <c r="AP7" s="691"/>
      <c r="AQ7" s="691"/>
      <c r="AR7" s="691"/>
      <c r="AS7" s="692"/>
    </row>
    <row r="8" spans="1:45" s="54" customFormat="1" ht="30" customHeight="1" thickBot="1" x14ac:dyDescent="0.4">
      <c r="A8" s="711" t="s">
        <v>199</v>
      </c>
      <c r="B8" s="694"/>
      <c r="C8" s="90"/>
      <c r="D8" s="90">
        <f>N8+R8+V8+Z8+AD8+AH8+AL8+AP8</f>
        <v>15</v>
      </c>
      <c r="E8" s="90">
        <f>D8*30</f>
        <v>450</v>
      </c>
      <c r="F8" s="90"/>
      <c r="G8" s="89"/>
      <c r="H8" s="90"/>
      <c r="I8" s="89"/>
      <c r="J8" s="90"/>
      <c r="K8" s="687">
        <f>SUM(K9:M13)</f>
        <v>8.5</v>
      </c>
      <c r="L8" s="688"/>
      <c r="M8" s="689"/>
      <c r="N8" s="88">
        <f>SUM(N9:N13)</f>
        <v>10</v>
      </c>
      <c r="O8" s="687">
        <f>SUM(O9:Q13)</f>
        <v>0</v>
      </c>
      <c r="P8" s="688"/>
      <c r="Q8" s="689"/>
      <c r="R8" s="88">
        <f>SUM(R9:R13)</f>
        <v>0</v>
      </c>
      <c r="S8" s="687">
        <f>SUM(S9:U13)</f>
        <v>4</v>
      </c>
      <c r="T8" s="688"/>
      <c r="U8" s="689"/>
      <c r="V8" s="88">
        <f>SUM(V9:V13)</f>
        <v>5</v>
      </c>
      <c r="W8" s="687">
        <f>SUM(W9:Y13)</f>
        <v>0</v>
      </c>
      <c r="X8" s="688"/>
      <c r="Y8" s="689"/>
      <c r="Z8" s="88">
        <f>SUM(Z9:Z13)</f>
        <v>0</v>
      </c>
      <c r="AA8" s="687">
        <f>SUM(AA9:AC13)</f>
        <v>0</v>
      </c>
      <c r="AB8" s="688"/>
      <c r="AC8" s="689"/>
      <c r="AD8" s="88">
        <f>SUM(AD9:AD13)</f>
        <v>0</v>
      </c>
      <c r="AE8" s="687">
        <f>SUM(AE9:AG13)</f>
        <v>0</v>
      </c>
      <c r="AF8" s="688"/>
      <c r="AG8" s="689"/>
      <c r="AH8" s="88">
        <f>SUM(AH9:AH13)</f>
        <v>0</v>
      </c>
      <c r="AI8" s="687">
        <f>SUM(AI9:AK13)</f>
        <v>0</v>
      </c>
      <c r="AJ8" s="688"/>
      <c r="AK8" s="689"/>
      <c r="AL8" s="88">
        <f>SUM(AL9:AL13)</f>
        <v>0</v>
      </c>
      <c r="AM8" s="687">
        <f>SUM(AM9:AO13)</f>
        <v>0</v>
      </c>
      <c r="AN8" s="688"/>
      <c r="AO8" s="689"/>
      <c r="AP8" s="88">
        <f>SUM(AP9:AP13)</f>
        <v>0</v>
      </c>
      <c r="AQ8" s="90"/>
      <c r="AR8" s="86"/>
      <c r="AS8" s="90"/>
    </row>
    <row r="9" spans="1:45" s="5" customFormat="1" ht="42" customHeight="1" x14ac:dyDescent="0.4">
      <c r="A9" s="386" t="s">
        <v>145</v>
      </c>
      <c r="B9" s="96" t="s">
        <v>213</v>
      </c>
      <c r="C9" s="85" t="s">
        <v>292</v>
      </c>
      <c r="D9" s="114">
        <v>3</v>
      </c>
      <c r="E9" s="452">
        <f>D9*30</f>
        <v>90</v>
      </c>
      <c r="F9" s="113">
        <f>G9+H9+I9</f>
        <v>48</v>
      </c>
      <c r="G9" s="83"/>
      <c r="H9" s="83"/>
      <c r="I9" s="83">
        <v>48</v>
      </c>
      <c r="J9" s="83">
        <f>E9-F9</f>
        <v>42</v>
      </c>
      <c r="K9" s="84"/>
      <c r="L9" s="83"/>
      <c r="M9" s="83">
        <v>3</v>
      </c>
      <c r="N9" s="83">
        <v>3</v>
      </c>
      <c r="O9" s="84"/>
      <c r="P9" s="83"/>
      <c r="Q9" s="111"/>
      <c r="R9" s="112"/>
      <c r="S9" s="113"/>
      <c r="T9" s="83"/>
      <c r="U9" s="114"/>
      <c r="V9" s="112"/>
      <c r="W9" s="84"/>
      <c r="X9" s="83"/>
      <c r="Y9" s="111"/>
      <c r="Z9" s="112"/>
      <c r="AA9" s="113"/>
      <c r="AB9" s="83"/>
      <c r="AC9" s="114"/>
      <c r="AD9" s="112"/>
      <c r="AE9" s="115"/>
      <c r="AF9" s="83"/>
      <c r="AG9" s="114"/>
      <c r="AH9" s="112"/>
      <c r="AI9" s="115"/>
      <c r="AJ9" s="83"/>
      <c r="AK9" s="114"/>
      <c r="AL9" s="112"/>
      <c r="AM9" s="113"/>
      <c r="AN9" s="83"/>
      <c r="AO9" s="114"/>
      <c r="AP9" s="112"/>
      <c r="AQ9" s="685">
        <v>1</v>
      </c>
      <c r="AR9" s="116"/>
      <c r="AS9" s="140"/>
    </row>
    <row r="10" spans="1:45" s="5" customFormat="1" ht="39" customHeight="1" x14ac:dyDescent="0.4">
      <c r="A10" s="387" t="s">
        <v>146</v>
      </c>
      <c r="B10" s="96" t="s">
        <v>200</v>
      </c>
      <c r="C10" s="118" t="s">
        <v>293</v>
      </c>
      <c r="D10" s="125">
        <v>2</v>
      </c>
      <c r="E10" s="453">
        <f>D10*30</f>
        <v>60</v>
      </c>
      <c r="F10" s="113">
        <f>G10+H10+I10</f>
        <v>32</v>
      </c>
      <c r="G10" s="113"/>
      <c r="H10" s="113"/>
      <c r="I10" s="83">
        <v>32</v>
      </c>
      <c r="J10" s="83">
        <f>E10-F10</f>
        <v>28</v>
      </c>
      <c r="K10" s="113"/>
      <c r="L10" s="113"/>
      <c r="M10" s="113">
        <v>2</v>
      </c>
      <c r="N10" s="113">
        <v>2</v>
      </c>
      <c r="O10" s="120"/>
      <c r="P10" s="121"/>
      <c r="Q10" s="122"/>
      <c r="R10" s="123"/>
      <c r="S10" s="115"/>
      <c r="T10" s="113"/>
      <c r="U10" s="124"/>
      <c r="V10" s="112"/>
      <c r="W10" s="113"/>
      <c r="X10" s="113"/>
      <c r="Y10" s="125"/>
      <c r="Z10" s="112"/>
      <c r="AA10" s="113"/>
      <c r="AB10" s="113"/>
      <c r="AC10" s="125"/>
      <c r="AD10" s="112"/>
      <c r="AE10" s="126"/>
      <c r="AF10" s="121"/>
      <c r="AG10" s="127"/>
      <c r="AH10" s="128"/>
      <c r="AI10" s="126"/>
      <c r="AJ10" s="121"/>
      <c r="AK10" s="127"/>
      <c r="AL10" s="128"/>
      <c r="AM10" s="113"/>
      <c r="AN10" s="113"/>
      <c r="AO10" s="125"/>
      <c r="AP10" s="112"/>
      <c r="AQ10" s="686"/>
      <c r="AR10" s="129"/>
      <c r="AS10" s="210"/>
    </row>
    <row r="11" spans="1:45" s="5" customFormat="1" ht="45" customHeight="1" x14ac:dyDescent="0.4">
      <c r="A11" s="387" t="s">
        <v>147</v>
      </c>
      <c r="B11" s="130" t="s">
        <v>203</v>
      </c>
      <c r="C11" s="118" t="s">
        <v>286</v>
      </c>
      <c r="D11" s="236">
        <f>N11</f>
        <v>3</v>
      </c>
      <c r="E11" s="131">
        <f t="shared" ref="E11:E14" si="0">D11*30</f>
        <v>90</v>
      </c>
      <c r="F11" s="237">
        <f>G11+H11+I11</f>
        <v>32</v>
      </c>
      <c r="G11" s="132"/>
      <c r="H11" s="131"/>
      <c r="I11" s="132">
        <v>32</v>
      </c>
      <c r="J11" s="131">
        <f>E11-F11</f>
        <v>58</v>
      </c>
      <c r="K11" s="120"/>
      <c r="L11" s="121"/>
      <c r="M11" s="133">
        <v>2</v>
      </c>
      <c r="N11" s="123">
        <v>3</v>
      </c>
      <c r="O11" s="120"/>
      <c r="P11" s="121"/>
      <c r="Q11" s="122"/>
      <c r="R11" s="123"/>
      <c r="S11" s="134"/>
      <c r="T11" s="121"/>
      <c r="U11" s="127"/>
      <c r="V11" s="128"/>
      <c r="W11" s="134"/>
      <c r="X11" s="121"/>
      <c r="Y11" s="127"/>
      <c r="Z11" s="128"/>
      <c r="AA11" s="134"/>
      <c r="AB11" s="121"/>
      <c r="AC11" s="127"/>
      <c r="AD11" s="128"/>
      <c r="AE11" s="126"/>
      <c r="AF11" s="121"/>
      <c r="AG11" s="127"/>
      <c r="AH11" s="128"/>
      <c r="AI11" s="126"/>
      <c r="AJ11" s="121"/>
      <c r="AK11" s="127"/>
      <c r="AL11" s="128"/>
      <c r="AM11" s="134"/>
      <c r="AN11" s="121"/>
      <c r="AO11" s="127"/>
      <c r="AP11" s="128"/>
      <c r="AQ11" s="131">
        <v>1</v>
      </c>
      <c r="AR11" s="135"/>
      <c r="AS11" s="136"/>
    </row>
    <row r="12" spans="1:45" s="99" customFormat="1" ht="40.049999999999997" customHeight="1" thickBot="1" x14ac:dyDescent="0.4">
      <c r="A12" s="388" t="s">
        <v>233</v>
      </c>
      <c r="B12" s="407" t="s">
        <v>337</v>
      </c>
      <c r="C12" s="454" t="s">
        <v>204</v>
      </c>
      <c r="D12" s="236">
        <v>2</v>
      </c>
      <c r="E12" s="131">
        <f t="shared" si="0"/>
        <v>60</v>
      </c>
      <c r="F12" s="237">
        <f>G12+H12+I12</f>
        <v>24</v>
      </c>
      <c r="G12" s="132">
        <v>16</v>
      </c>
      <c r="H12" s="131"/>
      <c r="I12" s="132">
        <v>8</v>
      </c>
      <c r="J12" s="131">
        <f>E12-F12</f>
        <v>36</v>
      </c>
      <c r="K12" s="120">
        <v>1</v>
      </c>
      <c r="L12" s="121"/>
      <c r="M12" s="455">
        <v>0.5</v>
      </c>
      <c r="N12" s="123">
        <v>2</v>
      </c>
      <c r="O12" s="120"/>
      <c r="P12" s="121"/>
      <c r="Q12" s="122"/>
      <c r="R12" s="123"/>
      <c r="S12" s="134"/>
      <c r="T12" s="121"/>
      <c r="U12" s="127"/>
      <c r="V12" s="128"/>
      <c r="W12" s="134"/>
      <c r="X12" s="121"/>
      <c r="Y12" s="127"/>
      <c r="Z12" s="128"/>
      <c r="AA12" s="134"/>
      <c r="AB12" s="121"/>
      <c r="AC12" s="127"/>
      <c r="AD12" s="128"/>
      <c r="AE12" s="134"/>
      <c r="AF12" s="121"/>
      <c r="AG12" s="127"/>
      <c r="AH12" s="128"/>
      <c r="AI12" s="126"/>
      <c r="AJ12" s="121"/>
      <c r="AK12" s="127"/>
      <c r="AL12" s="128"/>
      <c r="AM12" s="134"/>
      <c r="AN12" s="121"/>
      <c r="AO12" s="127"/>
      <c r="AP12" s="128"/>
      <c r="AQ12" s="450"/>
      <c r="AR12" s="135"/>
      <c r="AS12" s="136"/>
    </row>
    <row r="13" spans="1:45" s="625" customFormat="1" ht="25.5" customHeight="1" thickBot="1" x14ac:dyDescent="0.45">
      <c r="A13" s="612" t="s">
        <v>338</v>
      </c>
      <c r="B13" s="613" t="s">
        <v>254</v>
      </c>
      <c r="C13" s="614" t="s">
        <v>204</v>
      </c>
      <c r="D13" s="615">
        <f>V13</f>
        <v>5</v>
      </c>
      <c r="E13" s="616">
        <f>D13*30</f>
        <v>150</v>
      </c>
      <c r="F13" s="617">
        <f t="shared" ref="F13" si="1">G13+H13+I13</f>
        <v>64</v>
      </c>
      <c r="G13" s="618">
        <f>S13*16</f>
        <v>32</v>
      </c>
      <c r="H13" s="619"/>
      <c r="I13" s="618">
        <f>16*U13</f>
        <v>32</v>
      </c>
      <c r="J13" s="619">
        <f t="shared" ref="J13" si="2">E13-F13</f>
        <v>86</v>
      </c>
      <c r="K13" s="620"/>
      <c r="L13" s="621"/>
      <c r="M13" s="622"/>
      <c r="N13" s="623"/>
      <c r="O13" s="624"/>
      <c r="P13" s="621"/>
      <c r="Q13" s="622"/>
      <c r="R13" s="623"/>
      <c r="S13" s="620">
        <v>2</v>
      </c>
      <c r="T13" s="621"/>
      <c r="U13" s="622">
        <v>2</v>
      </c>
      <c r="V13" s="623">
        <v>5</v>
      </c>
      <c r="W13" s="620"/>
      <c r="X13" s="621"/>
      <c r="Y13" s="622"/>
      <c r="Z13" s="623"/>
      <c r="AA13" s="620"/>
      <c r="AB13" s="621"/>
      <c r="AD13" s="623"/>
      <c r="AE13" s="620"/>
      <c r="AF13" s="621"/>
      <c r="AG13" s="622"/>
      <c r="AH13" s="623"/>
      <c r="AI13" s="626"/>
      <c r="AJ13" s="621"/>
      <c r="AK13" s="627"/>
      <c r="AL13" s="628"/>
      <c r="AM13" s="620"/>
      <c r="AN13" s="621"/>
      <c r="AO13" s="627"/>
      <c r="AP13" s="628"/>
      <c r="AQ13" s="629">
        <v>3</v>
      </c>
      <c r="AR13" s="630"/>
      <c r="AS13" s="628"/>
    </row>
    <row r="14" spans="1:45" s="5" customFormat="1" ht="48.75" customHeight="1" thickBot="1" x14ac:dyDescent="0.45">
      <c r="A14" s="693" t="s">
        <v>132</v>
      </c>
      <c r="B14" s="694"/>
      <c r="C14" s="152"/>
      <c r="D14" s="153">
        <f>N14+R14+V14+Z14+AD14+AH14+AL14+AP14</f>
        <v>10</v>
      </c>
      <c r="E14" s="90">
        <f t="shared" si="0"/>
        <v>300</v>
      </c>
      <c r="F14" s="90"/>
      <c r="G14" s="90"/>
      <c r="H14" s="90"/>
      <c r="I14" s="90"/>
      <c r="J14" s="90"/>
      <c r="K14" s="667">
        <f>1*ЭСиС!K12:M12</f>
        <v>0</v>
      </c>
      <c r="L14" s="668"/>
      <c r="M14" s="669"/>
      <c r="N14" s="87">
        <f>1*ЭСиС!N12</f>
        <v>0</v>
      </c>
      <c r="O14" s="667">
        <f>1*ЭСиС!O12:Q12</f>
        <v>3.5</v>
      </c>
      <c r="P14" s="668"/>
      <c r="Q14" s="669"/>
      <c r="R14" s="87">
        <f>1*ЭСиС!R12</f>
        <v>5</v>
      </c>
      <c r="S14" s="667">
        <f>1*ЭСиС!S12:U12</f>
        <v>3.5</v>
      </c>
      <c r="T14" s="668"/>
      <c r="U14" s="669"/>
      <c r="V14" s="87">
        <f>1*ЭСиС!V12</f>
        <v>5</v>
      </c>
      <c r="W14" s="667">
        <f>1*ЭСиС!W12:Y12</f>
        <v>0</v>
      </c>
      <c r="X14" s="668"/>
      <c r="Y14" s="669"/>
      <c r="Z14" s="87">
        <f>1*ЭСиС!Z12</f>
        <v>0</v>
      </c>
      <c r="AA14" s="667">
        <f>1*ЭСиС!AA12:AC12</f>
        <v>0</v>
      </c>
      <c r="AB14" s="668"/>
      <c r="AC14" s="669"/>
      <c r="AD14" s="87">
        <f>1*ЭСиС!AD12</f>
        <v>0</v>
      </c>
      <c r="AE14" s="667">
        <f>1*ЭСиС!AE12:AG12</f>
        <v>0</v>
      </c>
      <c r="AF14" s="668"/>
      <c r="AG14" s="669"/>
      <c r="AH14" s="87">
        <f>1*ЭСиС!AH12</f>
        <v>0</v>
      </c>
      <c r="AI14" s="667">
        <f>1*ЭСиС!AI12:AK12</f>
        <v>0</v>
      </c>
      <c r="AJ14" s="668"/>
      <c r="AK14" s="669"/>
      <c r="AL14" s="87">
        <f>1*ЭСиС!AL12</f>
        <v>0</v>
      </c>
      <c r="AM14" s="667">
        <f>1*ЭСиС!AM12:AO12</f>
        <v>0</v>
      </c>
      <c r="AN14" s="668"/>
      <c r="AO14" s="669"/>
      <c r="AP14" s="87">
        <f>1*ЭСиС!AP12</f>
        <v>0</v>
      </c>
      <c r="AQ14" s="90"/>
      <c r="AR14" s="154"/>
      <c r="AS14" s="153"/>
    </row>
    <row r="15" spans="1:45" s="1" customFormat="1" ht="46.5" customHeight="1" thickBot="1" x14ac:dyDescent="0.4">
      <c r="A15" s="155"/>
      <c r="B15" s="315" t="s">
        <v>148</v>
      </c>
      <c r="C15" s="156"/>
      <c r="D15" s="157">
        <f>D8+D14</f>
        <v>25</v>
      </c>
      <c r="E15" s="157">
        <f>E8+E14</f>
        <v>750</v>
      </c>
      <c r="F15" s="158">
        <f>SUM(F9:F14)</f>
        <v>200</v>
      </c>
      <c r="G15" s="158">
        <f>SUM(G9:G14)</f>
        <v>48</v>
      </c>
      <c r="H15" s="158">
        <f>SUM(H9:H14)</f>
        <v>0</v>
      </c>
      <c r="I15" s="158">
        <f>SUM(I9:I14)</f>
        <v>152</v>
      </c>
      <c r="J15" s="158">
        <f>SUM(J9:J14)</f>
        <v>250</v>
      </c>
      <c r="K15" s="665">
        <f>K8+K14</f>
        <v>8.5</v>
      </c>
      <c r="L15" s="665"/>
      <c r="M15" s="666"/>
      <c r="N15" s="158">
        <f>N8+N14</f>
        <v>10</v>
      </c>
      <c r="O15" s="665">
        <f>O8+O14</f>
        <v>3.5</v>
      </c>
      <c r="P15" s="665"/>
      <c r="Q15" s="666"/>
      <c r="R15" s="158">
        <f>R8+R14</f>
        <v>5</v>
      </c>
      <c r="S15" s="665">
        <f>S8+S14</f>
        <v>7.5</v>
      </c>
      <c r="T15" s="665"/>
      <c r="U15" s="666"/>
      <c r="V15" s="158">
        <f>V8+V14</f>
        <v>10</v>
      </c>
      <c r="W15" s="665">
        <f>W8+W14</f>
        <v>0</v>
      </c>
      <c r="X15" s="665"/>
      <c r="Y15" s="666"/>
      <c r="Z15" s="158">
        <f>Z8+Z14</f>
        <v>0</v>
      </c>
      <c r="AA15" s="665">
        <f>AA8+AA14</f>
        <v>0</v>
      </c>
      <c r="AB15" s="665"/>
      <c r="AC15" s="666"/>
      <c r="AD15" s="158">
        <f>AD8+AD14</f>
        <v>0</v>
      </c>
      <c r="AE15" s="665">
        <f>AE8+AE14</f>
        <v>0</v>
      </c>
      <c r="AF15" s="665"/>
      <c r="AG15" s="666"/>
      <c r="AH15" s="158">
        <f>AH8+AH14</f>
        <v>0</v>
      </c>
      <c r="AI15" s="665">
        <f>AI8+AI14</f>
        <v>0</v>
      </c>
      <c r="AJ15" s="665"/>
      <c r="AK15" s="666"/>
      <c r="AL15" s="158">
        <f>AL8+AL14</f>
        <v>0</v>
      </c>
      <c r="AM15" s="665">
        <f>AM8+AM14</f>
        <v>0</v>
      </c>
      <c r="AN15" s="665"/>
      <c r="AO15" s="666"/>
      <c r="AP15" s="158">
        <f>AP8+AP14</f>
        <v>0</v>
      </c>
      <c r="AQ15" s="161"/>
      <c r="AR15" s="161"/>
      <c r="AS15" s="158"/>
    </row>
    <row r="16" spans="1:45" s="225" customFormat="1" ht="21.75" customHeight="1" thickBot="1" x14ac:dyDescent="0.4">
      <c r="A16" s="224" t="s">
        <v>149</v>
      </c>
      <c r="B16" s="690" t="s">
        <v>133</v>
      </c>
      <c r="C16" s="691"/>
      <c r="D16" s="691"/>
      <c r="E16" s="691"/>
      <c r="F16" s="691"/>
      <c r="G16" s="691"/>
      <c r="H16" s="691"/>
      <c r="I16" s="691"/>
      <c r="J16" s="691"/>
      <c r="K16" s="691"/>
      <c r="L16" s="691"/>
      <c r="M16" s="691"/>
      <c r="N16" s="691"/>
      <c r="O16" s="691"/>
      <c r="P16" s="691"/>
      <c r="Q16" s="691"/>
      <c r="R16" s="691"/>
      <c r="S16" s="691"/>
      <c r="T16" s="691"/>
      <c r="U16" s="691"/>
      <c r="V16" s="691"/>
      <c r="W16" s="691"/>
      <c r="X16" s="691"/>
      <c r="Y16" s="691"/>
      <c r="Z16" s="691"/>
      <c r="AA16" s="691"/>
      <c r="AB16" s="691"/>
      <c r="AC16" s="691"/>
      <c r="AD16" s="691"/>
      <c r="AE16" s="691"/>
      <c r="AF16" s="691"/>
      <c r="AG16" s="691"/>
      <c r="AH16" s="691"/>
      <c r="AI16" s="691"/>
      <c r="AJ16" s="691"/>
      <c r="AK16" s="691"/>
      <c r="AL16" s="691"/>
      <c r="AM16" s="691"/>
      <c r="AN16" s="691"/>
      <c r="AO16" s="691"/>
      <c r="AP16" s="691"/>
      <c r="AQ16" s="691"/>
      <c r="AR16" s="691"/>
      <c r="AS16" s="692"/>
    </row>
    <row r="17" spans="1:45" s="225" customFormat="1" ht="22.05" customHeight="1" thickBot="1" x14ac:dyDescent="0.4">
      <c r="A17" s="695" t="s">
        <v>199</v>
      </c>
      <c r="B17" s="694"/>
      <c r="C17" s="90"/>
      <c r="D17" s="90">
        <f>SUM(D18:D20)</f>
        <v>15</v>
      </c>
      <c r="E17" s="90">
        <f t="shared" ref="E17:E22" si="3">D17*30</f>
        <v>450</v>
      </c>
      <c r="F17" s="89"/>
      <c r="G17" s="90"/>
      <c r="H17" s="90"/>
      <c r="I17" s="90"/>
      <c r="J17" s="226"/>
      <c r="K17" s="687">
        <f>SUM(K18:M20)</f>
        <v>12</v>
      </c>
      <c r="L17" s="688"/>
      <c r="M17" s="689"/>
      <c r="N17" s="88">
        <f>SUM(N18:N20)</f>
        <v>15</v>
      </c>
      <c r="O17" s="687">
        <f>SUM(O18:Q20)</f>
        <v>0</v>
      </c>
      <c r="P17" s="688"/>
      <c r="Q17" s="689"/>
      <c r="R17" s="88">
        <f>SUM(R18:R20)</f>
        <v>0</v>
      </c>
      <c r="S17" s="687">
        <f>SUM(S18:U20)</f>
        <v>0</v>
      </c>
      <c r="T17" s="688"/>
      <c r="U17" s="689"/>
      <c r="V17" s="88">
        <f>SUM(V18:V20)</f>
        <v>0</v>
      </c>
      <c r="W17" s="687">
        <f>SUM(W18:Y20)</f>
        <v>0</v>
      </c>
      <c r="X17" s="688"/>
      <c r="Y17" s="689"/>
      <c r="Z17" s="88">
        <f>SUM(Z18:Z20)</f>
        <v>0</v>
      </c>
      <c r="AA17" s="687">
        <f>SUM(AA18:AC20)</f>
        <v>0</v>
      </c>
      <c r="AB17" s="688"/>
      <c r="AC17" s="689"/>
      <c r="AD17" s="88">
        <f>SUM(AD18:AD20)</f>
        <v>0</v>
      </c>
      <c r="AE17" s="687">
        <f>SUM(AE18:AG20)</f>
        <v>0</v>
      </c>
      <c r="AF17" s="688"/>
      <c r="AG17" s="689"/>
      <c r="AH17" s="88">
        <f>SUM(AH18:AH20)</f>
        <v>0</v>
      </c>
      <c r="AI17" s="687">
        <f>SUM(AI18:AK20)</f>
        <v>0</v>
      </c>
      <c r="AJ17" s="688"/>
      <c r="AK17" s="689"/>
      <c r="AL17" s="88">
        <f>SUM(AL18:AL20)</f>
        <v>0</v>
      </c>
      <c r="AM17" s="687">
        <f>SUM(AM18:AO20)</f>
        <v>0</v>
      </c>
      <c r="AN17" s="688"/>
      <c r="AO17" s="689"/>
      <c r="AP17" s="88">
        <f>SUM(AP18:AP20)</f>
        <v>0</v>
      </c>
      <c r="AQ17" s="90"/>
      <c r="AR17" s="86"/>
      <c r="AS17" s="90"/>
    </row>
    <row r="18" spans="1:45" s="167" customFormat="1" ht="33.75" customHeight="1" x14ac:dyDescent="0.4">
      <c r="A18" s="227" t="s">
        <v>150</v>
      </c>
      <c r="B18" s="228" t="s">
        <v>255</v>
      </c>
      <c r="C18" s="229" t="s">
        <v>294</v>
      </c>
      <c r="D18" s="138">
        <f>N18</f>
        <v>5</v>
      </c>
      <c r="E18" s="230">
        <f t="shared" si="3"/>
        <v>150</v>
      </c>
      <c r="F18" s="231">
        <f>G18+H18+I18</f>
        <v>64</v>
      </c>
      <c r="G18" s="138">
        <f>K18*16</f>
        <v>32</v>
      </c>
      <c r="H18" s="411"/>
      <c r="I18" s="411">
        <f t="shared" ref="I18:I19" si="4">M18*16</f>
        <v>32</v>
      </c>
      <c r="J18" s="232">
        <f>E18-F18</f>
        <v>86</v>
      </c>
      <c r="K18" s="113">
        <v>2</v>
      </c>
      <c r="L18" s="83"/>
      <c r="M18" s="114">
        <v>2</v>
      </c>
      <c r="N18" s="112">
        <v>5</v>
      </c>
      <c r="O18" s="113"/>
      <c r="P18" s="83"/>
      <c r="Q18" s="114"/>
      <c r="R18" s="112"/>
      <c r="S18" s="113"/>
      <c r="T18" s="83"/>
      <c r="U18" s="114"/>
      <c r="V18" s="112"/>
      <c r="W18" s="84"/>
      <c r="X18" s="83"/>
      <c r="Y18" s="111"/>
      <c r="Z18" s="112"/>
      <c r="AA18" s="113"/>
      <c r="AB18" s="83"/>
      <c r="AC18" s="114"/>
      <c r="AD18" s="112"/>
      <c r="AE18" s="115"/>
      <c r="AF18" s="83"/>
      <c r="AG18" s="114"/>
      <c r="AH18" s="112"/>
      <c r="AI18" s="115"/>
      <c r="AJ18" s="83"/>
      <c r="AK18" s="114"/>
      <c r="AL18" s="112"/>
      <c r="AM18" s="113"/>
      <c r="AN18" s="83"/>
      <c r="AO18" s="114"/>
      <c r="AP18" s="112"/>
      <c r="AQ18" s="140">
        <v>1</v>
      </c>
      <c r="AR18" s="116"/>
      <c r="AS18" s="140"/>
    </row>
    <row r="19" spans="1:45" s="167" customFormat="1" ht="21.75" customHeight="1" x14ac:dyDescent="0.4">
      <c r="A19" s="233" t="s">
        <v>151</v>
      </c>
      <c r="B19" s="234" t="s">
        <v>256</v>
      </c>
      <c r="C19" s="235" t="s">
        <v>295</v>
      </c>
      <c r="D19" s="411">
        <f t="shared" ref="D19:D20" si="5">N19</f>
        <v>5</v>
      </c>
      <c r="E19" s="132">
        <f t="shared" si="3"/>
        <v>150</v>
      </c>
      <c r="F19" s="236">
        <f>G19+H19+I19</f>
        <v>64</v>
      </c>
      <c r="G19" s="411">
        <f t="shared" ref="G19:G20" si="6">K19*16</f>
        <v>32</v>
      </c>
      <c r="H19" s="131">
        <f>L19*16</f>
        <v>16</v>
      </c>
      <c r="I19" s="411">
        <f t="shared" si="4"/>
        <v>16</v>
      </c>
      <c r="J19" s="237">
        <f>E19-F19</f>
        <v>86</v>
      </c>
      <c r="K19" s="134">
        <v>2</v>
      </c>
      <c r="L19" s="121">
        <v>1</v>
      </c>
      <c r="M19" s="127">
        <v>1</v>
      </c>
      <c r="N19" s="128">
        <v>5</v>
      </c>
      <c r="O19" s="134"/>
      <c r="P19" s="121"/>
      <c r="Q19" s="127"/>
      <c r="R19" s="128"/>
      <c r="S19" s="115"/>
      <c r="T19" s="113"/>
      <c r="U19" s="124"/>
      <c r="V19" s="112"/>
      <c r="W19" s="113"/>
      <c r="X19" s="113"/>
      <c r="Y19" s="125"/>
      <c r="Z19" s="112"/>
      <c r="AA19" s="113"/>
      <c r="AB19" s="113"/>
      <c r="AC19" s="125"/>
      <c r="AD19" s="112"/>
      <c r="AE19" s="126"/>
      <c r="AF19" s="121"/>
      <c r="AG19" s="127"/>
      <c r="AH19" s="128"/>
      <c r="AI19" s="126"/>
      <c r="AJ19" s="121"/>
      <c r="AK19" s="127"/>
      <c r="AL19" s="128"/>
      <c r="AM19" s="113"/>
      <c r="AN19" s="113"/>
      <c r="AO19" s="125"/>
      <c r="AP19" s="112"/>
      <c r="AQ19" s="140">
        <v>1</v>
      </c>
      <c r="AR19" s="129"/>
      <c r="AS19" s="210"/>
    </row>
    <row r="20" spans="1:45" s="167" customFormat="1" ht="41.4" customHeight="1" thickBot="1" x14ac:dyDescent="0.45">
      <c r="A20" s="238" t="s">
        <v>152</v>
      </c>
      <c r="B20" s="239" t="s">
        <v>257</v>
      </c>
      <c r="C20" s="240" t="s">
        <v>296</v>
      </c>
      <c r="D20" s="411">
        <f t="shared" si="5"/>
        <v>5</v>
      </c>
      <c r="E20" s="143">
        <f t="shared" si="3"/>
        <v>150</v>
      </c>
      <c r="F20" s="241">
        <f>G20+H20+I20</f>
        <v>64</v>
      </c>
      <c r="G20" s="411">
        <f t="shared" si="6"/>
        <v>32</v>
      </c>
      <c r="H20" s="131">
        <f>L20*16</f>
        <v>32</v>
      </c>
      <c r="I20" s="142"/>
      <c r="J20" s="242">
        <f>E20-F20</f>
        <v>86</v>
      </c>
      <c r="K20" s="144">
        <v>2</v>
      </c>
      <c r="L20" s="145">
        <v>2</v>
      </c>
      <c r="M20" s="149"/>
      <c r="N20" s="150">
        <v>5</v>
      </c>
      <c r="O20" s="148"/>
      <c r="P20" s="145"/>
      <c r="Q20" s="146"/>
      <c r="R20" s="147"/>
      <c r="S20" s="144"/>
      <c r="T20" s="145"/>
      <c r="U20" s="149"/>
      <c r="V20" s="150"/>
      <c r="W20" s="144"/>
      <c r="X20" s="145"/>
      <c r="Y20" s="149"/>
      <c r="Z20" s="150"/>
      <c r="AA20" s="144"/>
      <c r="AB20" s="145"/>
      <c r="AC20" s="149"/>
      <c r="AD20" s="150"/>
      <c r="AE20" s="151"/>
      <c r="AF20" s="145"/>
      <c r="AG20" s="149"/>
      <c r="AH20" s="150"/>
      <c r="AI20" s="151"/>
      <c r="AJ20" s="145"/>
      <c r="AK20" s="149"/>
      <c r="AL20" s="150"/>
      <c r="AM20" s="144"/>
      <c r="AN20" s="145"/>
      <c r="AO20" s="149"/>
      <c r="AP20" s="150"/>
      <c r="AQ20" s="140">
        <v>1</v>
      </c>
      <c r="AR20" s="141"/>
      <c r="AS20" s="243"/>
    </row>
    <row r="21" spans="1:45" s="167" customFormat="1" ht="45.75" customHeight="1" thickBot="1" x14ac:dyDescent="0.45">
      <c r="A21" s="695" t="s">
        <v>132</v>
      </c>
      <c r="B21" s="694"/>
      <c r="C21" s="152"/>
      <c r="D21" s="153">
        <f>ЭСиС!D25</f>
        <v>25</v>
      </c>
      <c r="E21" s="90">
        <f t="shared" si="3"/>
        <v>750</v>
      </c>
      <c r="F21" s="89"/>
      <c r="G21" s="90"/>
      <c r="H21" s="90"/>
      <c r="I21" s="90"/>
      <c r="J21" s="89"/>
      <c r="K21" s="667">
        <f>ЭСиС!K25:M25</f>
        <v>0</v>
      </c>
      <c r="L21" s="668"/>
      <c r="M21" s="669"/>
      <c r="N21" s="87">
        <f>ЭСиС!N25</f>
        <v>0</v>
      </c>
      <c r="O21" s="667">
        <f>ЭСиС!O25:Q25</f>
        <v>16</v>
      </c>
      <c r="P21" s="668"/>
      <c r="Q21" s="669"/>
      <c r="R21" s="87">
        <f>ЭСиС!R25</f>
        <v>20</v>
      </c>
      <c r="S21" s="667">
        <f>ЭСиС!S25:U25</f>
        <v>4</v>
      </c>
      <c r="T21" s="668"/>
      <c r="U21" s="669"/>
      <c r="V21" s="87">
        <f>ЭСиС!V25</f>
        <v>5</v>
      </c>
      <c r="W21" s="667">
        <f>ЭСиС!W25:Y25</f>
        <v>0</v>
      </c>
      <c r="X21" s="668"/>
      <c r="Y21" s="669"/>
      <c r="Z21" s="87">
        <f>ЭСиС!Z25</f>
        <v>0</v>
      </c>
      <c r="AA21" s="667">
        <f>ЭСиС!AA25:AC25</f>
        <v>0</v>
      </c>
      <c r="AB21" s="668"/>
      <c r="AC21" s="669"/>
      <c r="AD21" s="87">
        <f>ЭСиС!AD25</f>
        <v>0</v>
      </c>
      <c r="AE21" s="667">
        <f>ЭСиС!AE25:AG25</f>
        <v>0</v>
      </c>
      <c r="AF21" s="668"/>
      <c r="AG21" s="669"/>
      <c r="AH21" s="87">
        <f>ЭСиС!AH25</f>
        <v>0</v>
      </c>
      <c r="AI21" s="667">
        <f>ЭСиС!AI25:AK25</f>
        <v>0</v>
      </c>
      <c r="AJ21" s="668"/>
      <c r="AK21" s="669"/>
      <c r="AL21" s="87">
        <f>ЭСиС!AL25</f>
        <v>0</v>
      </c>
      <c r="AM21" s="667">
        <f>ЭСиС!AM25:AO25</f>
        <v>0</v>
      </c>
      <c r="AN21" s="668"/>
      <c r="AO21" s="669"/>
      <c r="AP21" s="87">
        <f>ЭСиС!AP25</f>
        <v>0</v>
      </c>
      <c r="AQ21" s="90"/>
      <c r="AR21" s="154"/>
      <c r="AS21" s="153"/>
    </row>
    <row r="22" spans="1:45" s="248" customFormat="1" ht="42.75" customHeight="1" thickBot="1" x14ac:dyDescent="0.4">
      <c r="A22" s="155"/>
      <c r="B22" s="315" t="s">
        <v>153</v>
      </c>
      <c r="C22" s="156"/>
      <c r="D22" s="157">
        <f>D17+D21</f>
        <v>40</v>
      </c>
      <c r="E22" s="244">
        <f t="shared" si="3"/>
        <v>1200</v>
      </c>
      <c r="F22" s="160"/>
      <c r="G22" s="166"/>
      <c r="H22" s="166"/>
      <c r="I22" s="166"/>
      <c r="J22" s="245"/>
      <c r="K22" s="670">
        <f>K17+K21</f>
        <v>12</v>
      </c>
      <c r="L22" s="671"/>
      <c r="M22" s="672"/>
      <c r="N22" s="247">
        <f>N17+N21</f>
        <v>15</v>
      </c>
      <c r="O22" s="670">
        <f>O17+O21</f>
        <v>16</v>
      </c>
      <c r="P22" s="671"/>
      <c r="Q22" s="672"/>
      <c r="R22" s="247">
        <f>R17+R21</f>
        <v>20</v>
      </c>
      <c r="S22" s="670">
        <f>S17+S21</f>
        <v>4</v>
      </c>
      <c r="T22" s="671"/>
      <c r="U22" s="672"/>
      <c r="V22" s="247">
        <f>V17+V21</f>
        <v>5</v>
      </c>
      <c r="W22" s="670">
        <f>W17+W21</f>
        <v>0</v>
      </c>
      <c r="X22" s="671"/>
      <c r="Y22" s="672"/>
      <c r="Z22" s="247">
        <f>Z17+Z21</f>
        <v>0</v>
      </c>
      <c r="AA22" s="670">
        <f>AA17+AA21</f>
        <v>0</v>
      </c>
      <c r="AB22" s="671"/>
      <c r="AC22" s="672"/>
      <c r="AD22" s="247">
        <f>AD17+AD21</f>
        <v>0</v>
      </c>
      <c r="AE22" s="670">
        <f>AE17+AE21</f>
        <v>0</v>
      </c>
      <c r="AF22" s="671"/>
      <c r="AG22" s="672"/>
      <c r="AH22" s="247">
        <f>AH17+AH21</f>
        <v>0</v>
      </c>
      <c r="AI22" s="670">
        <f>AI17+AI21</f>
        <v>0</v>
      </c>
      <c r="AJ22" s="671"/>
      <c r="AK22" s="672"/>
      <c r="AL22" s="247">
        <f>AL17+AL21</f>
        <v>0</v>
      </c>
      <c r="AM22" s="670">
        <f>AM17+AM21</f>
        <v>0</v>
      </c>
      <c r="AN22" s="671"/>
      <c r="AO22" s="672"/>
      <c r="AP22" s="247">
        <f>AP17+AP21</f>
        <v>0</v>
      </c>
      <c r="AQ22" s="157"/>
      <c r="AR22" s="157"/>
      <c r="AS22" s="158"/>
    </row>
    <row r="23" spans="1:45" s="54" customFormat="1" ht="23.25" customHeight="1" thickBot="1" x14ac:dyDescent="0.4">
      <c r="A23" s="91" t="s">
        <v>154</v>
      </c>
      <c r="B23" s="690" t="s">
        <v>52</v>
      </c>
      <c r="C23" s="691"/>
      <c r="D23" s="691"/>
      <c r="E23" s="691"/>
      <c r="F23" s="691"/>
      <c r="G23" s="691"/>
      <c r="H23" s="691"/>
      <c r="I23" s="691"/>
      <c r="J23" s="691"/>
      <c r="K23" s="691"/>
      <c r="L23" s="691"/>
      <c r="M23" s="691"/>
      <c r="N23" s="691"/>
      <c r="O23" s="691"/>
      <c r="P23" s="691"/>
      <c r="Q23" s="691"/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691"/>
      <c r="AE23" s="691"/>
      <c r="AF23" s="691"/>
      <c r="AG23" s="691"/>
      <c r="AH23" s="691"/>
      <c r="AI23" s="691"/>
      <c r="AJ23" s="691"/>
      <c r="AK23" s="691"/>
      <c r="AL23" s="691"/>
      <c r="AM23" s="691"/>
      <c r="AN23" s="691"/>
      <c r="AO23" s="691"/>
      <c r="AP23" s="691"/>
      <c r="AQ23" s="691"/>
      <c r="AR23" s="691"/>
      <c r="AS23" s="692"/>
    </row>
    <row r="24" spans="1:45" s="54" customFormat="1" ht="22.05" customHeight="1" thickBot="1" x14ac:dyDescent="0.4">
      <c r="A24" s="695" t="s">
        <v>199</v>
      </c>
      <c r="B24" s="694"/>
      <c r="C24" s="90"/>
      <c r="D24" s="446">
        <f>SUM(D25:D30)</f>
        <v>30</v>
      </c>
      <c r="E24" s="90">
        <f>D24*30</f>
        <v>900</v>
      </c>
      <c r="F24" s="410"/>
      <c r="G24" s="417"/>
      <c r="H24" s="410"/>
      <c r="I24" s="410"/>
      <c r="J24" s="90"/>
      <c r="K24" s="687">
        <f>SUM(K25:M30)</f>
        <v>4</v>
      </c>
      <c r="L24" s="688"/>
      <c r="M24" s="689"/>
      <c r="N24" s="88">
        <f>SUM(N25:N30)</f>
        <v>5</v>
      </c>
      <c r="O24" s="667">
        <f>SUM(O25:Q30)</f>
        <v>0</v>
      </c>
      <c r="P24" s="668"/>
      <c r="Q24" s="669"/>
      <c r="R24" s="87">
        <f>SUM(R25:R30)</f>
        <v>0</v>
      </c>
      <c r="S24" s="667">
        <f>SUM(S25:U30)</f>
        <v>5</v>
      </c>
      <c r="T24" s="668"/>
      <c r="U24" s="669"/>
      <c r="V24" s="87">
        <f>SUM(V25:V30)</f>
        <v>5</v>
      </c>
      <c r="W24" s="667">
        <f>SUM(W25:Y30)</f>
        <v>12</v>
      </c>
      <c r="X24" s="668"/>
      <c r="Y24" s="669"/>
      <c r="Z24" s="277">
        <f>SUM(Z25:Z30)</f>
        <v>15</v>
      </c>
      <c r="AA24" s="667">
        <f>SUM(AA25:AC30)</f>
        <v>0</v>
      </c>
      <c r="AB24" s="668"/>
      <c r="AC24" s="669"/>
      <c r="AD24" s="87">
        <f>SUM(AD25:AD30)</f>
        <v>0</v>
      </c>
      <c r="AE24" s="667">
        <f>SUM(AE25:AG30)</f>
        <v>0</v>
      </c>
      <c r="AF24" s="668"/>
      <c r="AG24" s="669"/>
      <c r="AH24" s="87">
        <f>SUM(AH25:AH30)</f>
        <v>0</v>
      </c>
      <c r="AI24" s="667">
        <f>SUM(AI25:AK30)</f>
        <v>4</v>
      </c>
      <c r="AJ24" s="668"/>
      <c r="AK24" s="669"/>
      <c r="AL24" s="87">
        <f>SUM(AL25:AL30)</f>
        <v>5</v>
      </c>
      <c r="AM24" s="667">
        <f>SUM(AM25:AO30)</f>
        <v>0</v>
      </c>
      <c r="AN24" s="668"/>
      <c r="AO24" s="669"/>
      <c r="AP24" s="87">
        <f>SUM(AP25:AP30)</f>
        <v>0</v>
      </c>
      <c r="AQ24" s="90"/>
      <c r="AR24" s="86"/>
      <c r="AS24" s="90"/>
    </row>
    <row r="25" spans="1:45" s="5" customFormat="1" ht="62.25" customHeight="1" x14ac:dyDescent="0.35">
      <c r="A25" s="117" t="s">
        <v>155</v>
      </c>
      <c r="B25" s="278" t="s">
        <v>223</v>
      </c>
      <c r="C25" s="279" t="s">
        <v>297</v>
      </c>
      <c r="D25" s="416">
        <v>5</v>
      </c>
      <c r="E25" s="138">
        <v>150</v>
      </c>
      <c r="F25" s="320">
        <v>64</v>
      </c>
      <c r="G25" s="324">
        <v>16</v>
      </c>
      <c r="H25" s="324"/>
      <c r="I25" s="418">
        <v>48</v>
      </c>
      <c r="J25" s="232">
        <f t="shared" ref="J25:J30" si="7">E25-F25</f>
        <v>86</v>
      </c>
      <c r="K25" s="280">
        <v>1</v>
      </c>
      <c r="L25" s="451"/>
      <c r="M25" s="282">
        <v>3</v>
      </c>
      <c r="N25" s="284">
        <v>5</v>
      </c>
      <c r="O25" s="280"/>
      <c r="P25" s="281"/>
      <c r="Q25" s="282"/>
      <c r="R25" s="284"/>
      <c r="S25" s="280"/>
      <c r="T25" s="281"/>
      <c r="U25" s="282"/>
      <c r="V25" s="283"/>
      <c r="W25" s="285"/>
      <c r="X25" s="281"/>
      <c r="Y25" s="286"/>
      <c r="Z25" s="284"/>
      <c r="AA25" s="280"/>
      <c r="AB25" s="281"/>
      <c r="AC25" s="282"/>
      <c r="AD25" s="283"/>
      <c r="AE25" s="287"/>
      <c r="AF25" s="281"/>
      <c r="AG25" s="282"/>
      <c r="AH25" s="283"/>
      <c r="AI25" s="287"/>
      <c r="AJ25" s="281"/>
      <c r="AK25" s="282"/>
      <c r="AL25" s="283"/>
      <c r="AM25" s="280"/>
      <c r="AN25" s="281"/>
      <c r="AO25" s="282"/>
      <c r="AP25" s="283"/>
      <c r="AQ25" s="140">
        <v>1</v>
      </c>
      <c r="AR25" s="116"/>
      <c r="AS25" s="140"/>
    </row>
    <row r="26" spans="1:45" s="5" customFormat="1" ht="62.25" customHeight="1" x14ac:dyDescent="0.4">
      <c r="A26" s="117" t="s">
        <v>224</v>
      </c>
      <c r="B26" s="288" t="s">
        <v>263</v>
      </c>
      <c r="C26" s="189" t="s">
        <v>336</v>
      </c>
      <c r="D26" s="290">
        <f>V26</f>
        <v>5</v>
      </c>
      <c r="E26" s="138">
        <f t="shared" ref="E26:E30" si="8">D26*30</f>
        <v>150</v>
      </c>
      <c r="F26" s="231">
        <f t="shared" ref="F26:F30" si="9">G26+H26+I26</f>
        <v>80</v>
      </c>
      <c r="G26" s="110">
        <f>16*S26</f>
        <v>32</v>
      </c>
      <c r="H26" s="110">
        <f t="shared" ref="H26:I26" si="10">16*T26</f>
        <v>32</v>
      </c>
      <c r="I26" s="253">
        <f t="shared" si="10"/>
        <v>16</v>
      </c>
      <c r="J26" s="232">
        <f t="shared" si="7"/>
        <v>70</v>
      </c>
      <c r="K26" s="291"/>
      <c r="L26" s="292"/>
      <c r="M26" s="293"/>
      <c r="N26" s="261"/>
      <c r="O26" s="291"/>
      <c r="P26" s="292"/>
      <c r="Q26" s="293"/>
      <c r="R26" s="294"/>
      <c r="S26" s="291">
        <v>2</v>
      </c>
      <c r="T26" s="292">
        <v>2</v>
      </c>
      <c r="U26" s="293">
        <v>1</v>
      </c>
      <c r="V26" s="261">
        <v>5</v>
      </c>
      <c r="W26" s="252"/>
      <c r="X26" s="110"/>
      <c r="Y26" s="257"/>
      <c r="Z26" s="261"/>
      <c r="AA26" s="252"/>
      <c r="AB26" s="110"/>
      <c r="AC26" s="257"/>
      <c r="AD26" s="261"/>
      <c r="AE26" s="295"/>
      <c r="AF26" s="110"/>
      <c r="AG26" s="257"/>
      <c r="AH26" s="261"/>
      <c r="AI26" s="295"/>
      <c r="AJ26" s="110"/>
      <c r="AK26" s="257"/>
      <c r="AL26" s="261"/>
      <c r="AM26" s="252"/>
      <c r="AN26" s="110"/>
      <c r="AO26" s="257"/>
      <c r="AP26" s="261"/>
      <c r="AQ26" s="131">
        <v>3</v>
      </c>
      <c r="AR26" s="135"/>
      <c r="AS26" s="136"/>
    </row>
    <row r="27" spans="1:45" s="5" customFormat="1" ht="62.25" customHeight="1" x14ac:dyDescent="0.35">
      <c r="A27" s="117" t="s">
        <v>225</v>
      </c>
      <c r="B27" s="296" t="s">
        <v>264</v>
      </c>
      <c r="C27" s="189" t="s">
        <v>336</v>
      </c>
      <c r="D27" s="290">
        <f>Z27</f>
        <v>5</v>
      </c>
      <c r="E27" s="138">
        <f t="shared" si="8"/>
        <v>150</v>
      </c>
      <c r="F27" s="231">
        <f t="shared" si="9"/>
        <v>80</v>
      </c>
      <c r="G27" s="110">
        <f>W27*16</f>
        <v>32</v>
      </c>
      <c r="H27" s="110">
        <f t="shared" ref="H27:I27" si="11">X27*16</f>
        <v>32</v>
      </c>
      <c r="I27" s="253">
        <f t="shared" si="11"/>
        <v>16</v>
      </c>
      <c r="J27" s="232">
        <f t="shared" si="7"/>
        <v>70</v>
      </c>
      <c r="K27" s="297"/>
      <c r="L27" s="298"/>
      <c r="M27" s="299"/>
      <c r="N27" s="261"/>
      <c r="O27" s="297"/>
      <c r="P27" s="298"/>
      <c r="Q27" s="299"/>
      <c r="R27" s="294"/>
      <c r="S27" s="252"/>
      <c r="T27" s="110"/>
      <c r="U27" s="260"/>
      <c r="V27" s="259"/>
      <c r="W27" s="252">
        <v>2</v>
      </c>
      <c r="X27" s="110">
        <v>2</v>
      </c>
      <c r="Y27" s="260">
        <v>1</v>
      </c>
      <c r="Z27" s="259">
        <v>5</v>
      </c>
      <c r="AA27" s="252"/>
      <c r="AB27" s="110"/>
      <c r="AC27" s="257"/>
      <c r="AD27" s="261"/>
      <c r="AE27" s="295"/>
      <c r="AF27" s="110"/>
      <c r="AG27" s="257"/>
      <c r="AH27" s="261"/>
      <c r="AI27" s="295"/>
      <c r="AJ27" s="110"/>
      <c r="AK27" s="257"/>
      <c r="AL27" s="261"/>
      <c r="AM27" s="252"/>
      <c r="AN27" s="110"/>
      <c r="AO27" s="257"/>
      <c r="AP27" s="261"/>
      <c r="AQ27" s="131">
        <v>4</v>
      </c>
      <c r="AR27" s="137"/>
      <c r="AS27" s="211"/>
    </row>
    <row r="28" spans="1:45" s="168" customFormat="1" ht="61.8" customHeight="1" x14ac:dyDescent="0.4">
      <c r="A28" s="403" t="s">
        <v>183</v>
      </c>
      <c r="B28" s="375" t="s">
        <v>271</v>
      </c>
      <c r="C28" s="170" t="s">
        <v>285</v>
      </c>
      <c r="D28" s="290">
        <f>Z28</f>
        <v>5</v>
      </c>
      <c r="E28" s="131">
        <f t="shared" si="8"/>
        <v>150</v>
      </c>
      <c r="F28" s="236">
        <f t="shared" si="9"/>
        <v>48</v>
      </c>
      <c r="G28" s="441">
        <f>W28*16</f>
        <v>32</v>
      </c>
      <c r="H28" s="441">
        <f>X28*16</f>
        <v>16</v>
      </c>
      <c r="I28" s="441"/>
      <c r="J28" s="237">
        <f t="shared" si="7"/>
        <v>102</v>
      </c>
      <c r="K28" s="254"/>
      <c r="L28" s="255"/>
      <c r="M28" s="253"/>
      <c r="N28" s="123"/>
      <c r="O28" s="256"/>
      <c r="P28" s="255"/>
      <c r="Q28" s="257"/>
      <c r="R28" s="258"/>
      <c r="S28" s="440"/>
      <c r="T28" s="255"/>
      <c r="U28" s="257"/>
      <c r="V28" s="259"/>
      <c r="W28" s="440">
        <v>2</v>
      </c>
      <c r="X28" s="255">
        <v>1</v>
      </c>
      <c r="Y28" s="257"/>
      <c r="Z28" s="259">
        <v>5</v>
      </c>
      <c r="AA28" s="440"/>
      <c r="AB28" s="255"/>
      <c r="AC28" s="257"/>
      <c r="AD28" s="259"/>
      <c r="AE28" s="254"/>
      <c r="AF28" s="255"/>
      <c r="AG28" s="260"/>
      <c r="AH28" s="259"/>
      <c r="AI28" s="254"/>
      <c r="AJ28" s="255"/>
      <c r="AK28" s="257"/>
      <c r="AL28" s="259"/>
      <c r="AM28" s="440"/>
      <c r="AN28" s="441"/>
      <c r="AO28" s="257"/>
      <c r="AP28" s="261"/>
      <c r="AQ28" s="438">
        <v>4</v>
      </c>
      <c r="AR28" s="135"/>
      <c r="AS28" s="131"/>
    </row>
    <row r="29" spans="1:45" s="68" customFormat="1" ht="62.25" customHeight="1" thickBot="1" x14ac:dyDescent="0.4">
      <c r="A29" s="117" t="s">
        <v>226</v>
      </c>
      <c r="B29" s="278" t="s">
        <v>227</v>
      </c>
      <c r="C29" s="170" t="s">
        <v>298</v>
      </c>
      <c r="D29" s="301">
        <v>5</v>
      </c>
      <c r="E29" s="457">
        <f t="shared" si="8"/>
        <v>150</v>
      </c>
      <c r="F29" s="419">
        <f t="shared" si="9"/>
        <v>64</v>
      </c>
      <c r="G29" s="420">
        <v>32</v>
      </c>
      <c r="H29" s="420">
        <v>16</v>
      </c>
      <c r="I29" s="421">
        <v>16</v>
      </c>
      <c r="J29" s="458">
        <f t="shared" si="7"/>
        <v>86</v>
      </c>
      <c r="K29" s="304"/>
      <c r="L29" s="305"/>
      <c r="M29" s="306"/>
      <c r="N29" s="459"/>
      <c r="O29" s="304"/>
      <c r="P29" s="305"/>
      <c r="Q29" s="306"/>
      <c r="R29" s="284"/>
      <c r="S29" s="304"/>
      <c r="T29" s="305"/>
      <c r="U29" s="306"/>
      <c r="V29" s="459"/>
      <c r="W29" s="304">
        <v>2</v>
      </c>
      <c r="X29" s="305">
        <v>1</v>
      </c>
      <c r="Y29" s="306">
        <v>1</v>
      </c>
      <c r="Z29" s="459">
        <v>5</v>
      </c>
      <c r="AA29" s="291"/>
      <c r="AB29" s="292"/>
      <c r="AC29" s="293"/>
      <c r="AD29" s="261"/>
      <c r="AE29" s="307"/>
      <c r="AF29" s="292"/>
      <c r="AG29" s="293"/>
      <c r="AH29" s="261"/>
      <c r="AI29" s="291"/>
      <c r="AJ29" s="292"/>
      <c r="AK29" s="293"/>
      <c r="AL29" s="261"/>
      <c r="AM29" s="291"/>
      <c r="AN29" s="292"/>
      <c r="AO29" s="293"/>
      <c r="AP29" s="261"/>
      <c r="AQ29" s="303">
        <v>4</v>
      </c>
      <c r="AR29" s="308"/>
      <c r="AS29" s="309"/>
    </row>
    <row r="30" spans="1:45" s="68" customFormat="1" ht="62.25" customHeight="1" thickBot="1" x14ac:dyDescent="0.4">
      <c r="A30" s="117" t="s">
        <v>228</v>
      </c>
      <c r="B30" s="278" t="s">
        <v>230</v>
      </c>
      <c r="C30" s="170" t="s">
        <v>229</v>
      </c>
      <c r="D30" s="310">
        <v>5</v>
      </c>
      <c r="E30" s="457">
        <f t="shared" si="8"/>
        <v>150</v>
      </c>
      <c r="F30" s="457">
        <f t="shared" si="9"/>
        <v>64</v>
      </c>
      <c r="G30" s="302">
        <v>32</v>
      </c>
      <c r="H30" s="303"/>
      <c r="I30" s="302">
        <v>32</v>
      </c>
      <c r="J30" s="457">
        <f t="shared" si="7"/>
        <v>86</v>
      </c>
      <c r="K30" s="291"/>
      <c r="L30" s="292"/>
      <c r="M30" s="293"/>
      <c r="N30" s="261"/>
      <c r="O30" s="291"/>
      <c r="P30" s="292"/>
      <c r="Q30" s="293"/>
      <c r="R30" s="294"/>
      <c r="S30" s="291"/>
      <c r="T30" s="292"/>
      <c r="U30" s="293"/>
      <c r="V30" s="261"/>
      <c r="W30" s="291"/>
      <c r="X30" s="292"/>
      <c r="Y30" s="293"/>
      <c r="Z30" s="261"/>
      <c r="AA30" s="291"/>
      <c r="AB30" s="292"/>
      <c r="AC30" s="293"/>
      <c r="AD30" s="261"/>
      <c r="AE30" s="291"/>
      <c r="AF30" s="292"/>
      <c r="AG30" s="293"/>
      <c r="AH30" s="261"/>
      <c r="AI30" s="307">
        <v>2</v>
      </c>
      <c r="AJ30" s="292"/>
      <c r="AK30" s="293">
        <v>2</v>
      </c>
      <c r="AL30" s="261">
        <v>5</v>
      </c>
      <c r="AM30" s="291"/>
      <c r="AN30" s="292"/>
      <c r="AO30" s="293"/>
      <c r="AP30" s="261"/>
      <c r="AQ30" s="303">
        <v>7</v>
      </c>
      <c r="AR30" s="308"/>
      <c r="AS30" s="309"/>
    </row>
    <row r="31" spans="1:45" s="167" customFormat="1" ht="47.25" customHeight="1" thickBot="1" x14ac:dyDescent="0.45">
      <c r="A31" s="695" t="s">
        <v>132</v>
      </c>
      <c r="B31" s="694"/>
      <c r="C31" s="152"/>
      <c r="D31" s="90">
        <f>1*ЭСиС!D37</f>
        <v>110</v>
      </c>
      <c r="E31" s="90">
        <f>1*ЭСиС!E37</f>
        <v>3150</v>
      </c>
      <c r="F31" s="90"/>
      <c r="G31" s="90"/>
      <c r="H31" s="90"/>
      <c r="I31" s="90"/>
      <c r="J31" s="90"/>
      <c r="K31" s="737">
        <f>1*ЭСиС!K37:M37</f>
        <v>0</v>
      </c>
      <c r="L31" s="738"/>
      <c r="M31" s="739"/>
      <c r="N31" s="87">
        <f>1*ЭСиС!N37</f>
        <v>0</v>
      </c>
      <c r="O31" s="737">
        <f>1*ЭСиС!O37:Q37</f>
        <v>4</v>
      </c>
      <c r="P31" s="738"/>
      <c r="Q31" s="739"/>
      <c r="R31" s="277">
        <f>1*ЭСиС!R37</f>
        <v>5</v>
      </c>
      <c r="S31" s="737">
        <f>1*ЭСиС!S37:U37</f>
        <v>10</v>
      </c>
      <c r="T31" s="738"/>
      <c r="U31" s="739"/>
      <c r="V31" s="156">
        <f>1*ЭСиС!V37</f>
        <v>15</v>
      </c>
      <c r="W31" s="737">
        <f>1*ЭСиС!W37:Y37</f>
        <v>8</v>
      </c>
      <c r="X31" s="738"/>
      <c r="Y31" s="739"/>
      <c r="Z31" s="156">
        <f>1*ЭСиС!Z37</f>
        <v>15</v>
      </c>
      <c r="AA31" s="737">
        <f>1*ЭСиС!AA37:AC37</f>
        <v>20</v>
      </c>
      <c r="AB31" s="738"/>
      <c r="AC31" s="739"/>
      <c r="AD31" s="156">
        <f>1*ЭСиС!AD37</f>
        <v>25</v>
      </c>
      <c r="AE31" s="737">
        <f>1*ЭСиС!AE37:AG37</f>
        <v>20</v>
      </c>
      <c r="AF31" s="738"/>
      <c r="AG31" s="739"/>
      <c r="AH31" s="156">
        <f>1*ЭСиС!AH37</f>
        <v>25</v>
      </c>
      <c r="AI31" s="737">
        <f>1*ЭСиС!AI37:AK37</f>
        <v>19</v>
      </c>
      <c r="AJ31" s="738"/>
      <c r="AK31" s="739"/>
      <c r="AL31" s="156">
        <f>1*ЭСиС!AL37</f>
        <v>25</v>
      </c>
      <c r="AM31" s="737">
        <f>1*ЭСиС!AM37:AO37</f>
        <v>0</v>
      </c>
      <c r="AN31" s="738"/>
      <c r="AO31" s="739"/>
      <c r="AP31" s="156">
        <f>1*ЭСиС!AP37</f>
        <v>0</v>
      </c>
      <c r="AQ31" s="90"/>
      <c r="AR31" s="154"/>
      <c r="AS31" s="153"/>
    </row>
    <row r="32" spans="1:45" s="248" customFormat="1" ht="45.75" customHeight="1" thickBot="1" x14ac:dyDescent="0.4">
      <c r="A32" s="155"/>
      <c r="B32" s="315" t="s">
        <v>156</v>
      </c>
      <c r="C32" s="156"/>
      <c r="D32" s="159">
        <f>D31+D24</f>
        <v>140</v>
      </c>
      <c r="E32" s="156">
        <f>D32*30</f>
        <v>4200</v>
      </c>
      <c r="F32" s="158"/>
      <c r="G32" s="158"/>
      <c r="H32" s="158"/>
      <c r="I32" s="158"/>
      <c r="J32" s="158"/>
      <c r="K32" s="664">
        <f>SUM(K25:M31)</f>
        <v>4</v>
      </c>
      <c r="L32" s="665"/>
      <c r="M32" s="666"/>
      <c r="N32" s="159">
        <f>SUM(N25:N31)</f>
        <v>5</v>
      </c>
      <c r="O32" s="664">
        <f>SUM(O25:Q31)</f>
        <v>4</v>
      </c>
      <c r="P32" s="665"/>
      <c r="Q32" s="666"/>
      <c r="R32" s="160">
        <f>SUM(R25:R31)</f>
        <v>5</v>
      </c>
      <c r="S32" s="664">
        <f>SUM(S25:U31)</f>
        <v>15</v>
      </c>
      <c r="T32" s="665"/>
      <c r="U32" s="666"/>
      <c r="V32" s="159">
        <f>SUM(V25:V31)</f>
        <v>20</v>
      </c>
      <c r="W32" s="664">
        <f>SUM(W25:Y31)</f>
        <v>20</v>
      </c>
      <c r="X32" s="665"/>
      <c r="Y32" s="666"/>
      <c r="Z32" s="160">
        <f>SUM(Z25:Z31)</f>
        <v>30</v>
      </c>
      <c r="AA32" s="664">
        <f>SUM(AA25:AC31)</f>
        <v>20</v>
      </c>
      <c r="AB32" s="665"/>
      <c r="AC32" s="666"/>
      <c r="AD32" s="159">
        <f>SUM(AD25:AD31)</f>
        <v>25</v>
      </c>
      <c r="AE32" s="664">
        <f>SUM(AE25:AG31)</f>
        <v>20</v>
      </c>
      <c r="AF32" s="665"/>
      <c r="AG32" s="666"/>
      <c r="AH32" s="159">
        <f>SUM(AH25:AH31)</f>
        <v>25</v>
      </c>
      <c r="AI32" s="664">
        <f>SUM(AI25:AK31)</f>
        <v>23</v>
      </c>
      <c r="AJ32" s="665"/>
      <c r="AK32" s="666"/>
      <c r="AL32" s="159">
        <f>SUM(AL25:AL31)</f>
        <v>30</v>
      </c>
      <c r="AM32" s="664">
        <f>SUM(AM25:AO31)</f>
        <v>0</v>
      </c>
      <c r="AN32" s="665"/>
      <c r="AO32" s="666"/>
      <c r="AP32" s="159">
        <f>SUM(AP25:AP31)</f>
        <v>0</v>
      </c>
      <c r="AQ32" s="159"/>
      <c r="AR32" s="159"/>
      <c r="AS32" s="158"/>
    </row>
    <row r="33" spans="1:48" s="167" customFormat="1" ht="39" customHeight="1" x14ac:dyDescent="0.4">
      <c r="A33" s="316"/>
      <c r="B33" s="317" t="s">
        <v>163</v>
      </c>
      <c r="C33" s="318" t="s">
        <v>44</v>
      </c>
      <c r="D33" s="319"/>
      <c r="E33" s="320"/>
      <c r="F33" s="321">
        <v>360</v>
      </c>
      <c r="G33" s="322"/>
      <c r="H33" s="321"/>
      <c r="I33" s="322"/>
      <c r="J33" s="321"/>
      <c r="K33" s="323"/>
      <c r="L33" s="324"/>
      <c r="M33" s="325">
        <v>4</v>
      </c>
      <c r="N33" s="326"/>
      <c r="O33" s="323"/>
      <c r="P33" s="324"/>
      <c r="Q33" s="325">
        <v>4</v>
      </c>
      <c r="R33" s="327"/>
      <c r="S33" s="323"/>
      <c r="T33" s="324"/>
      <c r="U33" s="325">
        <v>4</v>
      </c>
      <c r="V33" s="328"/>
      <c r="W33" s="323"/>
      <c r="X33" s="324"/>
      <c r="Y33" s="325">
        <v>4</v>
      </c>
      <c r="Z33" s="328"/>
      <c r="AA33" s="323"/>
      <c r="AB33" s="324"/>
      <c r="AC33" s="325"/>
      <c r="AD33" s="328"/>
      <c r="AE33" s="323"/>
      <c r="AF33" s="324"/>
      <c r="AG33" s="325"/>
      <c r="AH33" s="328"/>
      <c r="AI33" s="323"/>
      <c r="AJ33" s="324"/>
      <c r="AK33" s="325"/>
      <c r="AL33" s="328"/>
      <c r="AM33" s="323"/>
      <c r="AN33" s="324"/>
      <c r="AO33" s="325"/>
      <c r="AP33" s="328"/>
      <c r="AQ33" s="321"/>
      <c r="AR33" s="329" t="s">
        <v>45</v>
      </c>
      <c r="AS33" s="330"/>
    </row>
    <row r="34" spans="1:48" s="167" customFormat="1" ht="39.75" customHeight="1" x14ac:dyDescent="0.4">
      <c r="A34" s="95" t="s">
        <v>157</v>
      </c>
      <c r="B34" s="331" t="s">
        <v>247</v>
      </c>
      <c r="C34" s="170"/>
      <c r="D34" s="136">
        <f>AH34+AP34</f>
        <v>20</v>
      </c>
      <c r="E34" s="236">
        <f>D34*30</f>
        <v>600</v>
      </c>
      <c r="F34" s="131"/>
      <c r="G34" s="132"/>
      <c r="H34" s="131"/>
      <c r="I34" s="132"/>
      <c r="J34" s="131"/>
      <c r="K34" s="254"/>
      <c r="L34" s="110"/>
      <c r="M34" s="332"/>
      <c r="N34" s="333"/>
      <c r="O34" s="254"/>
      <c r="P34" s="110"/>
      <c r="Q34" s="332"/>
      <c r="R34" s="258"/>
      <c r="S34" s="254"/>
      <c r="T34" s="110"/>
      <c r="U34" s="332"/>
      <c r="V34" s="259"/>
      <c r="W34" s="254"/>
      <c r="X34" s="110"/>
      <c r="Y34" s="332"/>
      <c r="Z34" s="136"/>
      <c r="AA34" s="254"/>
      <c r="AB34" s="110"/>
      <c r="AC34" s="332"/>
      <c r="AD34" s="261"/>
      <c r="AE34" s="254"/>
      <c r="AF34" s="110"/>
      <c r="AG34" s="332"/>
      <c r="AH34" s="261">
        <v>5</v>
      </c>
      <c r="AI34" s="254"/>
      <c r="AJ34" s="110"/>
      <c r="AK34" s="332"/>
      <c r="AL34" s="261"/>
      <c r="AM34" s="254"/>
      <c r="AN34" s="110"/>
      <c r="AO34" s="332"/>
      <c r="AP34" s="261">
        <v>15</v>
      </c>
      <c r="AQ34" s="131"/>
      <c r="AR34" s="137"/>
      <c r="AS34" s="211"/>
    </row>
    <row r="35" spans="1:48" s="167" customFormat="1" ht="90.75" customHeight="1" thickBot="1" x14ac:dyDescent="0.45">
      <c r="A35" s="334" t="s">
        <v>158</v>
      </c>
      <c r="B35" s="335" t="s">
        <v>169</v>
      </c>
      <c r="C35" s="170"/>
      <c r="D35" s="142">
        <f>AP35</f>
        <v>15</v>
      </c>
      <c r="E35" s="236">
        <f>D35*30</f>
        <v>450</v>
      </c>
      <c r="F35" s="142"/>
      <c r="G35" s="143"/>
      <c r="H35" s="142"/>
      <c r="I35" s="143"/>
      <c r="J35" s="142"/>
      <c r="K35" s="336"/>
      <c r="L35" s="312"/>
      <c r="M35" s="337"/>
      <c r="N35" s="338"/>
      <c r="O35" s="336"/>
      <c r="P35" s="312" t="s">
        <v>1</v>
      </c>
      <c r="Q35" s="337"/>
      <c r="R35" s="339"/>
      <c r="S35" s="336"/>
      <c r="T35" s="312"/>
      <c r="U35" s="337"/>
      <c r="V35" s="340"/>
      <c r="W35" s="336"/>
      <c r="X35" s="312"/>
      <c r="Y35" s="337"/>
      <c r="Z35" s="340"/>
      <c r="AA35" s="336"/>
      <c r="AB35" s="312"/>
      <c r="AC35" s="337"/>
      <c r="AD35" s="311"/>
      <c r="AE35" s="336"/>
      <c r="AF35" s="312"/>
      <c r="AG35" s="337"/>
      <c r="AH35" s="311"/>
      <c r="AI35" s="336"/>
      <c r="AJ35" s="312"/>
      <c r="AK35" s="337"/>
      <c r="AL35" s="311"/>
      <c r="AM35" s="336"/>
      <c r="AN35" s="312"/>
      <c r="AO35" s="337"/>
      <c r="AP35" s="311">
        <v>15</v>
      </c>
      <c r="AQ35" s="142"/>
      <c r="AR35" s="313"/>
      <c r="AS35" s="314"/>
    </row>
    <row r="36" spans="1:48" s="4" customFormat="1" ht="42.75" customHeight="1" thickBot="1" x14ac:dyDescent="0.45">
      <c r="A36" s="740" t="s">
        <v>248</v>
      </c>
      <c r="B36" s="741"/>
      <c r="C36" s="341"/>
      <c r="D36" s="342">
        <f t="shared" ref="D36:J36" si="12">D32+D22+D15</f>
        <v>205</v>
      </c>
      <c r="E36" s="343">
        <f t="shared" si="12"/>
        <v>6150</v>
      </c>
      <c r="F36" s="344">
        <f t="shared" si="12"/>
        <v>200</v>
      </c>
      <c r="G36" s="343">
        <f t="shared" si="12"/>
        <v>48</v>
      </c>
      <c r="H36" s="344">
        <f t="shared" si="12"/>
        <v>0</v>
      </c>
      <c r="I36" s="343">
        <f t="shared" si="12"/>
        <v>152</v>
      </c>
      <c r="J36" s="344">
        <f t="shared" si="12"/>
        <v>250</v>
      </c>
      <c r="K36" s="345"/>
      <c r="L36" s="346"/>
      <c r="M36" s="347"/>
      <c r="N36" s="246"/>
      <c r="O36" s="345"/>
      <c r="P36" s="346"/>
      <c r="Q36" s="347"/>
      <c r="R36" s="246"/>
      <c r="S36" s="345"/>
      <c r="T36" s="346"/>
      <c r="U36" s="347"/>
      <c r="V36" s="246"/>
      <c r="W36" s="345"/>
      <c r="X36" s="346"/>
      <c r="Y36" s="347"/>
      <c r="Z36" s="246"/>
      <c r="AA36" s="345"/>
      <c r="AB36" s="346"/>
      <c r="AC36" s="347"/>
      <c r="AD36" s="246"/>
      <c r="AE36" s="345"/>
      <c r="AF36" s="346"/>
      <c r="AG36" s="347"/>
      <c r="AH36" s="246"/>
      <c r="AI36" s="345"/>
      <c r="AJ36" s="346"/>
      <c r="AK36" s="347"/>
      <c r="AL36" s="246"/>
      <c r="AM36" s="345"/>
      <c r="AN36" s="346"/>
      <c r="AO36" s="347"/>
      <c r="AP36" s="246"/>
      <c r="AQ36" s="342"/>
      <c r="AR36" s="348"/>
      <c r="AS36" s="349"/>
      <c r="AT36" s="350"/>
      <c r="AU36" s="351"/>
      <c r="AV36" s="351"/>
    </row>
    <row r="37" spans="1:48" s="4" customFormat="1" ht="73.5" customHeight="1" thickBot="1" x14ac:dyDescent="0.45">
      <c r="A37" s="742" t="s">
        <v>252</v>
      </c>
      <c r="B37" s="743"/>
      <c r="C37" s="352"/>
      <c r="D37" s="354">
        <f>N37+R37+V37+Z37+AD37+AH37+AL37+AP37</f>
        <v>240</v>
      </c>
      <c r="E37" s="353">
        <f t="shared" ref="E37:J37" si="13">E35+E34+E32+E22+E15</f>
        <v>7200</v>
      </c>
      <c r="F37" s="354">
        <f t="shared" si="13"/>
        <v>200</v>
      </c>
      <c r="G37" s="353">
        <f t="shared" si="13"/>
        <v>48</v>
      </c>
      <c r="H37" s="353">
        <f t="shared" si="13"/>
        <v>0</v>
      </c>
      <c r="I37" s="353">
        <f t="shared" si="13"/>
        <v>152</v>
      </c>
      <c r="J37" s="354">
        <f t="shared" si="13"/>
        <v>250</v>
      </c>
      <c r="K37" s="676">
        <f>K32+K22+K15</f>
        <v>24.5</v>
      </c>
      <c r="L37" s="677"/>
      <c r="M37" s="678"/>
      <c r="N37" s="355">
        <f>N35+N34+N32+N22+N15</f>
        <v>30</v>
      </c>
      <c r="O37" s="676">
        <f>O32+O22+O15</f>
        <v>23.5</v>
      </c>
      <c r="P37" s="677"/>
      <c r="Q37" s="678"/>
      <c r="R37" s="356">
        <f>R35+R34+R32+R22+R15</f>
        <v>30</v>
      </c>
      <c r="S37" s="676">
        <f>S32+S22+S15</f>
        <v>26.5</v>
      </c>
      <c r="T37" s="677"/>
      <c r="U37" s="678"/>
      <c r="V37" s="356">
        <f>V35+V34+V32+V22+V15</f>
        <v>35</v>
      </c>
      <c r="W37" s="676">
        <f>W32+W22+W15</f>
        <v>20</v>
      </c>
      <c r="X37" s="677"/>
      <c r="Y37" s="678"/>
      <c r="Z37" s="355">
        <f>Z35+Z34+Z32+Z22+Z15</f>
        <v>30</v>
      </c>
      <c r="AA37" s="676">
        <f>AA32+AA22+AA15</f>
        <v>20</v>
      </c>
      <c r="AB37" s="677"/>
      <c r="AC37" s="678"/>
      <c r="AD37" s="356">
        <f>AD35+AD34+AD32+AD22+AD15</f>
        <v>25</v>
      </c>
      <c r="AE37" s="676">
        <f>AE32+AE22+AE15</f>
        <v>20</v>
      </c>
      <c r="AF37" s="677"/>
      <c r="AG37" s="678"/>
      <c r="AH37" s="356">
        <f>AH35+AH34+AH32+AH22+AH15</f>
        <v>30</v>
      </c>
      <c r="AI37" s="676">
        <f>AI32+AI22+AI15</f>
        <v>23</v>
      </c>
      <c r="AJ37" s="677"/>
      <c r="AK37" s="678"/>
      <c r="AL37" s="356">
        <f>AL35+AL34+AL32+AL22+AL15</f>
        <v>30</v>
      </c>
      <c r="AM37" s="676">
        <f>AM32+AM22+AM15</f>
        <v>0</v>
      </c>
      <c r="AN37" s="677"/>
      <c r="AO37" s="678"/>
      <c r="AP37" s="356">
        <f>AP35+AP34+AP32+AP22+AP15</f>
        <v>30</v>
      </c>
      <c r="AQ37" s="353"/>
      <c r="AR37" s="357"/>
      <c r="AS37" s="358"/>
      <c r="AT37" s="350"/>
      <c r="AU37" s="351"/>
      <c r="AV37" s="351"/>
    </row>
    <row r="38" spans="1:48" s="4" customFormat="1" ht="19.5" customHeight="1" thickBot="1" x14ac:dyDescent="0.45">
      <c r="A38" s="359" t="s">
        <v>39</v>
      </c>
      <c r="B38" s="360" t="s">
        <v>134</v>
      </c>
      <c r="C38" s="361" t="s">
        <v>39</v>
      </c>
      <c r="D38" s="361"/>
      <c r="E38" s="361"/>
      <c r="F38" s="362"/>
      <c r="G38" s="362"/>
      <c r="H38" s="362"/>
      <c r="I38" s="362"/>
      <c r="J38" s="363"/>
      <c r="K38" s="709"/>
      <c r="L38" s="710"/>
      <c r="M38" s="710"/>
      <c r="N38" s="710"/>
      <c r="O38" s="710"/>
      <c r="P38" s="710"/>
      <c r="Q38" s="710"/>
      <c r="R38" s="710"/>
      <c r="S38" s="710"/>
      <c r="T38" s="710"/>
      <c r="U38" s="710"/>
      <c r="V38" s="710"/>
      <c r="W38" s="710"/>
      <c r="X38" s="710"/>
      <c r="Y38" s="710"/>
      <c r="Z38" s="710"/>
      <c r="AA38" s="710"/>
      <c r="AB38" s="710"/>
      <c r="AC38" s="710"/>
      <c r="AD38" s="710"/>
      <c r="AE38" s="710"/>
      <c r="AF38" s="710"/>
      <c r="AG38" s="710"/>
      <c r="AH38" s="710"/>
      <c r="AI38" s="710"/>
      <c r="AJ38" s="710"/>
      <c r="AK38" s="710"/>
      <c r="AL38" s="710"/>
      <c r="AM38" s="710"/>
      <c r="AN38" s="710"/>
      <c r="AO38" s="710"/>
      <c r="AP38" s="710"/>
      <c r="AQ38" s="710"/>
      <c r="AR38" s="710"/>
      <c r="AS38" s="710"/>
      <c r="AT38" s="351"/>
      <c r="AU38" s="364"/>
      <c r="AV38" s="351"/>
    </row>
    <row r="39" spans="1:48" s="98" customFormat="1" ht="49.5" customHeight="1" thickBot="1" x14ac:dyDescent="0.4">
      <c r="A39" s="522"/>
      <c r="B39" s="523" t="s">
        <v>347</v>
      </c>
      <c r="C39" s="180" t="s">
        <v>348</v>
      </c>
      <c r="D39" s="524">
        <v>15</v>
      </c>
      <c r="E39" s="178">
        <f>D39*30</f>
        <v>450</v>
      </c>
      <c r="F39" s="178">
        <f t="shared" ref="F39" si="14">G39+H39+I39</f>
        <v>192</v>
      </c>
      <c r="G39" s="525"/>
      <c r="H39" s="178"/>
      <c r="I39" s="525">
        <v>192</v>
      </c>
      <c r="J39" s="178">
        <f t="shared" ref="J39" si="15">E39-F39</f>
        <v>258</v>
      </c>
      <c r="K39" s="526"/>
      <c r="L39" s="527"/>
      <c r="M39" s="528"/>
      <c r="N39" s="184"/>
      <c r="O39" s="529"/>
      <c r="P39" s="527"/>
      <c r="Q39" s="528"/>
      <c r="R39" s="184"/>
      <c r="S39" s="530"/>
      <c r="T39" s="527"/>
      <c r="U39" s="531">
        <v>4</v>
      </c>
      <c r="V39" s="184">
        <v>5</v>
      </c>
      <c r="W39" s="530"/>
      <c r="X39" s="527"/>
      <c r="Y39" s="531">
        <v>4</v>
      </c>
      <c r="Z39" s="184">
        <v>5</v>
      </c>
      <c r="AA39" s="530"/>
      <c r="AB39" s="527"/>
      <c r="AC39" s="531">
        <v>4</v>
      </c>
      <c r="AD39" s="184">
        <v>5</v>
      </c>
      <c r="AE39" s="529"/>
      <c r="AF39" s="527"/>
      <c r="AG39" s="532"/>
      <c r="AH39" s="184"/>
      <c r="AI39" s="529"/>
      <c r="AJ39" s="527"/>
      <c r="AK39" s="531"/>
      <c r="AL39" s="184"/>
      <c r="AM39" s="530"/>
      <c r="AN39" s="533"/>
      <c r="AO39" s="531"/>
      <c r="AP39" s="176"/>
      <c r="AQ39" s="186" t="s">
        <v>210</v>
      </c>
      <c r="AR39" s="524"/>
      <c r="AS39" s="186"/>
    </row>
    <row r="40" spans="1:48" s="5" customFormat="1" ht="19.5" customHeight="1" thickBot="1" x14ac:dyDescent="0.4">
      <c r="A40" s="59"/>
      <c r="AM40" s="60"/>
      <c r="AO40" s="60"/>
    </row>
    <row r="41" spans="1:48" s="2" customFormat="1" ht="72" customHeight="1" thickBot="1" x14ac:dyDescent="0.4">
      <c r="A41" s="61" t="s">
        <v>166</v>
      </c>
      <c r="B41" s="62" t="s">
        <v>136</v>
      </c>
      <c r="C41" s="62" t="s">
        <v>53</v>
      </c>
      <c r="D41" s="744" t="s">
        <v>249</v>
      </c>
      <c r="E41" s="745"/>
      <c r="F41" s="746" t="s">
        <v>164</v>
      </c>
      <c r="G41" s="746"/>
      <c r="H41" s="745"/>
      <c r="J41" s="62" t="s">
        <v>167</v>
      </c>
      <c r="K41" s="744" t="s">
        <v>137</v>
      </c>
      <c r="L41" s="746"/>
      <c r="M41" s="746"/>
      <c r="N41" s="746"/>
      <c r="O41" s="746"/>
      <c r="P41" s="746"/>
      <c r="Q41" s="746"/>
      <c r="R41" s="746"/>
      <c r="S41" s="746"/>
      <c r="T41" s="746"/>
      <c r="U41" s="746"/>
      <c r="V41" s="746"/>
      <c r="W41" s="746"/>
      <c r="X41" s="746"/>
      <c r="Y41" s="746"/>
      <c r="Z41" s="746"/>
      <c r="AA41" s="746"/>
      <c r="AB41" s="746"/>
      <c r="AC41" s="746"/>
      <c r="AD41" s="746"/>
      <c r="AE41" s="746"/>
      <c r="AF41" s="746"/>
      <c r="AG41" s="746"/>
      <c r="AH41" s="746"/>
      <c r="AI41" s="746"/>
      <c r="AJ41" s="746"/>
      <c r="AK41" s="745"/>
      <c r="AL41" s="673" t="s">
        <v>53</v>
      </c>
      <c r="AM41" s="675"/>
      <c r="AN41" s="673" t="s">
        <v>250</v>
      </c>
      <c r="AO41" s="674"/>
      <c r="AP41" s="675"/>
      <c r="AQ41" s="673" t="s">
        <v>165</v>
      </c>
      <c r="AR41" s="674"/>
      <c r="AS41" s="674"/>
    </row>
    <row r="42" spans="1:48" s="3" customFormat="1" ht="41.25" customHeight="1" thickBot="1" x14ac:dyDescent="0.4">
      <c r="A42" s="70">
        <v>1</v>
      </c>
      <c r="B42" s="73" t="s">
        <v>425</v>
      </c>
      <c r="C42" s="63">
        <v>6</v>
      </c>
      <c r="D42" s="427">
        <v>5</v>
      </c>
      <c r="E42" s="428"/>
      <c r="F42" s="427">
        <v>5</v>
      </c>
      <c r="G42" s="429"/>
      <c r="H42" s="428"/>
      <c r="J42" s="63">
        <v>1</v>
      </c>
      <c r="K42" s="749" t="s">
        <v>239</v>
      </c>
      <c r="L42" s="750"/>
      <c r="M42" s="750"/>
      <c r="N42" s="750"/>
      <c r="O42" s="750"/>
      <c r="P42" s="750"/>
      <c r="Q42" s="750"/>
      <c r="R42" s="750"/>
      <c r="S42" s="750"/>
      <c r="T42" s="750"/>
      <c r="U42" s="750"/>
      <c r="V42" s="750"/>
      <c r="W42" s="750"/>
      <c r="X42" s="750"/>
      <c r="Y42" s="750"/>
      <c r="Z42" s="750"/>
      <c r="AA42" s="750"/>
      <c r="AB42" s="750"/>
      <c r="AC42" s="750"/>
      <c r="AD42" s="750"/>
      <c r="AE42" s="750"/>
      <c r="AF42" s="750"/>
      <c r="AG42" s="750"/>
      <c r="AH42" s="750"/>
      <c r="AI42" s="750"/>
      <c r="AJ42" s="750"/>
      <c r="AK42" s="751"/>
      <c r="AL42" s="679">
        <v>8</v>
      </c>
      <c r="AM42" s="681"/>
      <c r="AN42" s="679"/>
      <c r="AO42" s="680"/>
      <c r="AP42" s="681"/>
      <c r="AQ42" s="679">
        <v>2</v>
      </c>
      <c r="AR42" s="680"/>
      <c r="AS42" s="681"/>
    </row>
    <row r="43" spans="1:48" s="3" customFormat="1" ht="42.75" customHeight="1" thickBot="1" x14ac:dyDescent="0.4">
      <c r="A43" s="70">
        <v>2</v>
      </c>
      <c r="B43" s="74" t="s">
        <v>426</v>
      </c>
      <c r="C43" s="81">
        <v>8</v>
      </c>
      <c r="D43" s="682">
        <v>15</v>
      </c>
      <c r="E43" s="683"/>
      <c r="F43" s="682">
        <v>8</v>
      </c>
      <c r="G43" s="684"/>
      <c r="H43" s="683"/>
      <c r="J43" s="81">
        <v>2</v>
      </c>
      <c r="K43" s="752" t="s">
        <v>194</v>
      </c>
      <c r="L43" s="753"/>
      <c r="M43" s="753"/>
      <c r="N43" s="753"/>
      <c r="O43" s="753"/>
      <c r="P43" s="753"/>
      <c r="Q43" s="753"/>
      <c r="R43" s="753"/>
      <c r="S43" s="753"/>
      <c r="T43" s="753"/>
      <c r="U43" s="753"/>
      <c r="V43" s="753"/>
      <c r="W43" s="753"/>
      <c r="X43" s="753"/>
      <c r="Y43" s="753"/>
      <c r="Z43" s="753"/>
      <c r="AA43" s="753"/>
      <c r="AB43" s="753"/>
      <c r="AC43" s="753"/>
      <c r="AD43" s="753"/>
      <c r="AE43" s="753"/>
      <c r="AF43" s="753"/>
      <c r="AG43" s="753"/>
      <c r="AH43" s="753"/>
      <c r="AI43" s="753"/>
      <c r="AJ43" s="753"/>
      <c r="AK43" s="754"/>
      <c r="AL43" s="682">
        <v>8</v>
      </c>
      <c r="AM43" s="683"/>
      <c r="AN43" s="682">
        <v>15</v>
      </c>
      <c r="AO43" s="684"/>
      <c r="AP43" s="683"/>
      <c r="AQ43" s="682">
        <v>2</v>
      </c>
      <c r="AR43" s="684"/>
      <c r="AS43" s="683"/>
    </row>
    <row r="44" spans="1:48" s="3" customFormat="1" ht="18.600000000000001" thickBot="1" x14ac:dyDescent="0.4">
      <c r="A44" s="80"/>
      <c r="B44" s="74"/>
      <c r="C44" s="81"/>
      <c r="D44" s="682"/>
      <c r="E44" s="683"/>
      <c r="F44" s="682"/>
      <c r="G44" s="684"/>
      <c r="H44" s="683"/>
      <c r="J44" s="663"/>
      <c r="K44" s="756"/>
      <c r="L44" s="756"/>
      <c r="M44" s="756"/>
      <c r="N44" s="756"/>
      <c r="O44" s="756"/>
      <c r="P44" s="756"/>
      <c r="Q44" s="756"/>
      <c r="R44" s="756"/>
      <c r="S44" s="756"/>
      <c r="T44" s="756"/>
      <c r="U44" s="756"/>
      <c r="V44" s="756"/>
      <c r="W44" s="756"/>
      <c r="X44" s="756"/>
      <c r="Y44" s="756"/>
      <c r="Z44" s="756"/>
      <c r="AA44" s="756"/>
      <c r="AB44" s="756"/>
      <c r="AC44" s="756"/>
      <c r="AD44" s="756"/>
      <c r="AE44" s="756"/>
      <c r="AF44" s="756"/>
      <c r="AG44" s="756"/>
      <c r="AH44" s="756"/>
      <c r="AI44" s="756"/>
      <c r="AJ44" s="756"/>
      <c r="AK44" s="756"/>
      <c r="AL44" s="663"/>
      <c r="AM44" s="663"/>
      <c r="AN44" s="663"/>
      <c r="AO44" s="663"/>
      <c r="AP44" s="663"/>
      <c r="AQ44" s="663"/>
      <c r="AR44" s="663"/>
      <c r="AS44" s="663"/>
    </row>
    <row r="45" spans="1:48" s="5" customFormat="1" ht="19.5" customHeight="1" x14ac:dyDescent="0.35">
      <c r="B45" s="69"/>
      <c r="C45" s="69"/>
      <c r="D45" s="69"/>
      <c r="E45" s="69"/>
      <c r="F45" s="69"/>
      <c r="J45" s="663"/>
      <c r="K45" s="756"/>
      <c r="L45" s="756"/>
      <c r="M45" s="756"/>
      <c r="N45" s="756"/>
      <c r="O45" s="756"/>
      <c r="P45" s="756"/>
      <c r="Q45" s="756"/>
      <c r="R45" s="756"/>
      <c r="S45" s="756"/>
      <c r="T45" s="756"/>
      <c r="U45" s="756"/>
      <c r="V45" s="756"/>
      <c r="W45" s="756"/>
      <c r="X45" s="756"/>
      <c r="Y45" s="756"/>
      <c r="Z45" s="756"/>
      <c r="AA45" s="756"/>
      <c r="AB45" s="756"/>
      <c r="AC45" s="756"/>
      <c r="AD45" s="756"/>
      <c r="AE45" s="756"/>
      <c r="AF45" s="756"/>
      <c r="AG45" s="756"/>
      <c r="AH45" s="756"/>
      <c r="AI45" s="756"/>
      <c r="AJ45" s="756"/>
      <c r="AK45" s="756"/>
      <c r="AL45" s="663"/>
      <c r="AM45" s="663"/>
      <c r="AN45" s="663"/>
      <c r="AO45" s="663"/>
      <c r="AP45" s="663"/>
      <c r="AQ45" s="663"/>
      <c r="AR45" s="663"/>
      <c r="AS45" s="663"/>
    </row>
    <row r="46" spans="1:48" s="5" customFormat="1" ht="19.5" customHeight="1" x14ac:dyDescent="0.35">
      <c r="A46" s="748" t="s">
        <v>115</v>
      </c>
      <c r="B46" s="748"/>
      <c r="C46" s="748"/>
      <c r="D46" s="748"/>
      <c r="E46" s="748"/>
      <c r="F46" s="748"/>
      <c r="J46" s="663"/>
      <c r="K46" s="756"/>
      <c r="L46" s="756"/>
      <c r="M46" s="756"/>
      <c r="N46" s="756"/>
      <c r="O46" s="756"/>
      <c r="P46" s="756"/>
      <c r="Q46" s="756"/>
      <c r="R46" s="756"/>
      <c r="S46" s="756"/>
      <c r="T46" s="756"/>
      <c r="U46" s="756"/>
      <c r="V46" s="756"/>
      <c r="W46" s="756"/>
      <c r="X46" s="756"/>
      <c r="Y46" s="756"/>
      <c r="Z46" s="756"/>
      <c r="AA46" s="756"/>
      <c r="AB46" s="756"/>
      <c r="AC46" s="756"/>
      <c r="AD46" s="756"/>
      <c r="AE46" s="756"/>
      <c r="AF46" s="756"/>
      <c r="AG46" s="756"/>
      <c r="AH46" s="756"/>
      <c r="AI46" s="756"/>
      <c r="AJ46" s="756"/>
      <c r="AK46" s="756"/>
      <c r="AL46" s="663"/>
      <c r="AM46" s="663"/>
      <c r="AN46" s="663"/>
      <c r="AO46" s="663"/>
      <c r="AP46" s="663"/>
      <c r="AQ46" s="663"/>
      <c r="AR46" s="663"/>
      <c r="AS46" s="663"/>
    </row>
    <row r="47" spans="1:48" s="5" customFormat="1" ht="19.5" customHeight="1" x14ac:dyDescent="0.35">
      <c r="A47" s="69" t="s">
        <v>170</v>
      </c>
      <c r="B47" s="53"/>
      <c r="C47" s="53"/>
      <c r="D47" s="53"/>
      <c r="E47" s="53"/>
      <c r="F47" s="53"/>
      <c r="J47" s="663"/>
      <c r="K47" s="756"/>
      <c r="L47" s="756"/>
      <c r="M47" s="756"/>
      <c r="N47" s="756"/>
      <c r="O47" s="756"/>
      <c r="P47" s="756"/>
      <c r="Q47" s="756"/>
      <c r="R47" s="756"/>
      <c r="S47" s="756"/>
      <c r="T47" s="756"/>
      <c r="U47" s="756"/>
      <c r="V47" s="756"/>
      <c r="W47" s="756"/>
      <c r="X47" s="756"/>
      <c r="Y47" s="756"/>
      <c r="Z47" s="756"/>
      <c r="AA47" s="756"/>
      <c r="AB47" s="756"/>
      <c r="AC47" s="756"/>
      <c r="AD47" s="756"/>
      <c r="AE47" s="756"/>
      <c r="AF47" s="756"/>
      <c r="AG47" s="756"/>
      <c r="AH47" s="756"/>
      <c r="AI47" s="756"/>
      <c r="AJ47" s="756"/>
      <c r="AK47" s="756"/>
      <c r="AL47" s="663"/>
      <c r="AM47" s="663"/>
      <c r="AN47" s="663"/>
      <c r="AO47" s="663"/>
      <c r="AP47" s="663"/>
      <c r="AQ47" s="663"/>
      <c r="AR47" s="663"/>
      <c r="AS47" s="663"/>
    </row>
    <row r="48" spans="1:48" s="99" customFormat="1" ht="19.5" customHeight="1" x14ac:dyDescent="0.35">
      <c r="A48" s="64" t="s">
        <v>171</v>
      </c>
      <c r="B48" s="53"/>
      <c r="C48" s="53"/>
      <c r="D48" s="53"/>
      <c r="E48" s="53"/>
      <c r="F48" s="53"/>
      <c r="J48" s="82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82"/>
      <c r="AM48" s="82"/>
      <c r="AN48" s="82"/>
      <c r="AO48" s="82"/>
      <c r="AP48" s="82"/>
      <c r="AQ48" s="82"/>
      <c r="AR48" s="82"/>
      <c r="AS48" s="82"/>
    </row>
    <row r="49" spans="1:52" s="99" customFormat="1" ht="19.5" customHeight="1" x14ac:dyDescent="0.35">
      <c r="A49" s="56" t="s">
        <v>172</v>
      </c>
      <c r="B49" s="53"/>
      <c r="C49" s="53"/>
      <c r="D49" s="53"/>
      <c r="E49" s="53"/>
      <c r="F49" s="53"/>
      <c r="J49" s="82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82"/>
      <c r="AM49" s="82"/>
      <c r="AN49" s="82"/>
      <c r="AO49" s="82"/>
      <c r="AP49" s="82"/>
      <c r="AQ49" s="82"/>
      <c r="AR49" s="82"/>
      <c r="AS49" s="82"/>
    </row>
    <row r="50" spans="1:52" ht="15.6" x14ac:dyDescent="0.3">
      <c r="A50" s="402" t="s">
        <v>244</v>
      </c>
    </row>
    <row r="51" spans="1:52" ht="85.5" customHeight="1" x14ac:dyDescent="0.25">
      <c r="A51" s="755" t="s">
        <v>240</v>
      </c>
      <c r="B51" s="755"/>
      <c r="C51" s="755"/>
      <c r="D51" s="755"/>
      <c r="E51" s="755"/>
      <c r="F51" s="755"/>
      <c r="G51" s="755"/>
      <c r="H51" s="755"/>
      <c r="I51" s="755"/>
      <c r="J51" s="755"/>
      <c r="K51" s="755"/>
      <c r="L51" s="755"/>
      <c r="M51" s="755"/>
      <c r="N51" s="755"/>
      <c r="O51" s="755"/>
      <c r="P51" s="755"/>
      <c r="Q51" s="755"/>
      <c r="R51" s="755"/>
      <c r="S51" s="755"/>
      <c r="T51" s="755"/>
      <c r="U51" s="755"/>
      <c r="V51" s="755"/>
      <c r="W51" s="755"/>
      <c r="X51" s="755"/>
      <c r="Y51" s="755"/>
      <c r="Z51" s="755"/>
      <c r="AA51" s="755"/>
      <c r="AB51" s="755"/>
      <c r="AC51" s="755"/>
      <c r="AD51" s="755"/>
      <c r="AE51" s="755"/>
      <c r="AF51" s="755"/>
      <c r="AG51" s="755"/>
      <c r="AH51" s="755"/>
      <c r="AI51" s="755"/>
      <c r="AJ51" s="755"/>
      <c r="AK51" s="755"/>
      <c r="AL51" s="755"/>
      <c r="AM51" s="755"/>
      <c r="AN51" s="755"/>
      <c r="AO51" s="755"/>
      <c r="AP51" s="755"/>
      <c r="AQ51" s="755"/>
      <c r="AR51" s="755"/>
      <c r="AS51" s="755"/>
    </row>
    <row r="52" spans="1:52" ht="50.25" customHeight="1" x14ac:dyDescent="0.25">
      <c r="A52" s="755" t="s">
        <v>196</v>
      </c>
      <c r="B52" s="755"/>
      <c r="C52" s="755"/>
      <c r="D52" s="755"/>
      <c r="E52" s="755"/>
      <c r="F52" s="755"/>
      <c r="G52" s="755"/>
      <c r="H52" s="755"/>
      <c r="I52" s="755"/>
      <c r="J52" s="755"/>
      <c r="K52" s="755"/>
      <c r="L52" s="755"/>
      <c r="M52" s="755"/>
      <c r="N52" s="755"/>
      <c r="O52" s="755"/>
      <c r="P52" s="755"/>
      <c r="Q52" s="755"/>
      <c r="R52" s="755"/>
      <c r="S52" s="755"/>
      <c r="T52" s="755"/>
      <c r="U52" s="755"/>
      <c r="V52" s="755"/>
      <c r="W52" s="755"/>
      <c r="X52" s="755"/>
      <c r="Y52" s="755"/>
      <c r="Z52" s="755"/>
      <c r="AA52" s="755"/>
      <c r="AB52" s="755"/>
      <c r="AC52" s="755"/>
      <c r="AD52" s="755"/>
      <c r="AE52" s="755"/>
      <c r="AF52" s="755"/>
      <c r="AG52" s="755"/>
      <c r="AH52" s="755"/>
      <c r="AI52" s="755"/>
      <c r="AJ52" s="755"/>
      <c r="AK52" s="755"/>
      <c r="AL52" s="755"/>
      <c r="AM52" s="755"/>
      <c r="AN52" s="755"/>
      <c r="AO52" s="755"/>
      <c r="AP52" s="755"/>
      <c r="AQ52" s="755"/>
      <c r="AR52" s="755"/>
      <c r="AS52" s="755"/>
    </row>
    <row r="53" spans="1:52" ht="35.25" customHeight="1" x14ac:dyDescent="0.2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</row>
    <row r="54" spans="1:52" ht="20.25" customHeight="1" x14ac:dyDescent="0.25">
      <c r="A54" s="759" t="s">
        <v>241</v>
      </c>
      <c r="B54" s="759"/>
      <c r="C54" s="759"/>
      <c r="D54" s="759" t="s">
        <v>195</v>
      </c>
      <c r="E54" s="759"/>
      <c r="F54" s="759"/>
      <c r="G54" s="759"/>
      <c r="H54" s="759"/>
      <c r="I54" s="759"/>
      <c r="J54" s="759"/>
      <c r="K54" s="759"/>
      <c r="L54" s="759"/>
      <c r="M54" s="71"/>
      <c r="N54" s="71"/>
      <c r="O54" s="71"/>
      <c r="P54" s="71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</row>
    <row r="55" spans="1:52" s="4" customFormat="1" ht="18.75" customHeight="1" x14ac:dyDescent="0.4">
      <c r="A55" s="760" t="s">
        <v>242</v>
      </c>
      <c r="B55" s="760"/>
      <c r="C55" s="760"/>
      <c r="D55" s="65" t="s">
        <v>243</v>
      </c>
      <c r="E55" s="65"/>
      <c r="F55" s="66"/>
      <c r="G55" s="66"/>
      <c r="I55" s="66"/>
      <c r="K55" s="66"/>
      <c r="L55" s="66"/>
      <c r="M55" s="55"/>
      <c r="O55" s="67"/>
      <c r="P55" s="65"/>
      <c r="Q55" s="78"/>
      <c r="R55" s="65" t="s">
        <v>251</v>
      </c>
      <c r="S55" s="65"/>
      <c r="T55" s="65"/>
      <c r="U55" s="67"/>
      <c r="V55" s="65"/>
      <c r="W55" s="75"/>
      <c r="X55" s="75"/>
      <c r="Y55" s="65"/>
      <c r="Z55" s="75"/>
      <c r="AA55" s="75"/>
      <c r="AB55" s="75"/>
      <c r="AC55" s="75"/>
      <c r="AD55" s="75"/>
      <c r="AE55" s="76"/>
      <c r="AF55" s="76"/>
      <c r="AG55" s="77"/>
      <c r="AH55" s="77"/>
      <c r="AI55" s="77"/>
      <c r="AJ55" s="77"/>
      <c r="AK55" s="76"/>
      <c r="AL55" s="76"/>
      <c r="AM55" s="76"/>
      <c r="AN55" s="76"/>
      <c r="AO55" s="76"/>
      <c r="AP55" s="76"/>
      <c r="AQ55" s="76"/>
      <c r="AR55" s="76"/>
      <c r="AS55" s="76"/>
    </row>
    <row r="56" spans="1:52" ht="15.6" x14ac:dyDescent="0.3">
      <c r="C56" s="56"/>
    </row>
    <row r="57" spans="1:52" ht="15.6" x14ac:dyDescent="0.3">
      <c r="C57" s="56"/>
    </row>
    <row r="58" spans="1:52" s="4" customFormat="1" ht="21" x14ac:dyDescent="0.4">
      <c r="A58" s="425"/>
      <c r="B58" s="430" t="s">
        <v>315</v>
      </c>
      <c r="C58" s="431"/>
      <c r="D58" s="425"/>
      <c r="E58" s="425" t="s">
        <v>353</v>
      </c>
      <c r="F58" s="422"/>
      <c r="G58" s="422"/>
      <c r="I58" s="422"/>
      <c r="J58" s="422"/>
      <c r="K58" s="422"/>
      <c r="L58" s="422"/>
      <c r="N58" s="422"/>
      <c r="O58" s="423"/>
      <c r="P58" s="425"/>
      <c r="Q58" s="422"/>
      <c r="R58" s="422"/>
      <c r="S58" s="425"/>
      <c r="T58" s="422"/>
      <c r="U58" s="422"/>
      <c r="V58" s="422"/>
      <c r="Y58" s="425" t="s">
        <v>304</v>
      </c>
      <c r="AK58" s="76"/>
      <c r="AW58" s="351"/>
      <c r="AX58" s="351"/>
      <c r="AY58" s="351"/>
      <c r="AZ58" s="351"/>
    </row>
    <row r="59" spans="1:52" s="4" customFormat="1" ht="21" x14ac:dyDescent="0.4">
      <c r="A59" s="425"/>
      <c r="B59" s="432" t="s">
        <v>312</v>
      </c>
      <c r="C59" s="431"/>
      <c r="D59" s="425"/>
      <c r="E59" s="425" t="s">
        <v>350</v>
      </c>
      <c r="F59" s="422"/>
      <c r="G59" s="422"/>
      <c r="I59" s="422"/>
      <c r="J59" s="422"/>
      <c r="K59" s="422"/>
      <c r="L59" s="422"/>
      <c r="N59" s="422"/>
      <c r="O59" s="423"/>
      <c r="P59" s="425"/>
      <c r="Q59" s="422"/>
      <c r="R59" s="422"/>
      <c r="S59" s="425"/>
      <c r="T59" s="422"/>
      <c r="U59" s="422"/>
      <c r="V59" s="422"/>
      <c r="Y59" s="425" t="s">
        <v>352</v>
      </c>
      <c r="AK59" s="76"/>
      <c r="AW59" s="351"/>
      <c r="AX59" s="351"/>
      <c r="AY59" s="351"/>
      <c r="AZ59" s="351"/>
    </row>
    <row r="60" spans="1:52" s="4" customFormat="1" ht="21" x14ac:dyDescent="0.4">
      <c r="A60" s="425"/>
      <c r="B60" s="432" t="s">
        <v>316</v>
      </c>
      <c r="C60" s="431"/>
      <c r="D60" s="425"/>
      <c r="E60" s="425" t="s">
        <v>351</v>
      </c>
      <c r="F60" s="422"/>
      <c r="G60" s="422"/>
      <c r="I60" s="422"/>
      <c r="J60" s="422"/>
      <c r="K60" s="422"/>
      <c r="L60" s="422"/>
      <c r="N60" s="422"/>
      <c r="O60" s="423"/>
      <c r="P60" s="425"/>
      <c r="Q60" s="422"/>
      <c r="R60" s="422"/>
      <c r="S60" s="425"/>
      <c r="T60" s="422"/>
      <c r="U60" s="422"/>
      <c r="V60" s="422"/>
      <c r="Y60" s="425" t="s">
        <v>305</v>
      </c>
      <c r="AK60" s="76"/>
      <c r="AW60" s="351"/>
      <c r="AX60" s="351"/>
      <c r="AY60" s="351"/>
      <c r="AZ60" s="351"/>
    </row>
    <row r="61" spans="1:52" ht="15.6" x14ac:dyDescent="0.3">
      <c r="C61" s="56"/>
    </row>
    <row r="62" spans="1:52" ht="15.6" x14ac:dyDescent="0.3">
      <c r="C62" s="56"/>
    </row>
    <row r="63" spans="1:52" ht="20.399999999999999" x14ac:dyDescent="0.35">
      <c r="B63" s="425" t="s">
        <v>317</v>
      </c>
      <c r="C63" s="56"/>
    </row>
    <row r="64" spans="1:52" ht="20.399999999999999" x14ac:dyDescent="0.35">
      <c r="B64" s="425" t="s">
        <v>318</v>
      </c>
      <c r="C64" s="56"/>
    </row>
    <row r="65" spans="2:20" ht="21" x14ac:dyDescent="0.4">
      <c r="B65" s="425" t="s">
        <v>319</v>
      </c>
      <c r="C65" s="56"/>
      <c r="E65" s="425"/>
      <c r="F65" s="422"/>
      <c r="G65" s="422"/>
      <c r="H65" s="4"/>
      <c r="I65" s="422"/>
      <c r="J65" s="422"/>
      <c r="K65" s="422"/>
      <c r="L65" s="422"/>
      <c r="M65" s="4"/>
      <c r="N65" s="422"/>
      <c r="O65" s="423"/>
      <c r="P65" s="425"/>
      <c r="Q65" s="422"/>
      <c r="R65" s="422"/>
      <c r="S65" s="425"/>
      <c r="T65" s="422"/>
    </row>
    <row r="66" spans="2:20" ht="21" x14ac:dyDescent="0.4">
      <c r="C66" s="56"/>
      <c r="E66" s="425"/>
      <c r="F66" s="422"/>
      <c r="G66" s="422"/>
      <c r="H66" s="4"/>
      <c r="I66" s="422"/>
      <c r="J66" s="422"/>
      <c r="K66" s="422"/>
      <c r="L66" s="422"/>
      <c r="M66" s="4"/>
      <c r="N66" s="422"/>
      <c r="O66" s="423"/>
      <c r="P66" s="425"/>
      <c r="Q66" s="422"/>
      <c r="R66" s="422"/>
      <c r="S66" s="425"/>
      <c r="T66" s="422"/>
    </row>
    <row r="67" spans="2:20" ht="21" x14ac:dyDescent="0.4">
      <c r="C67" s="56"/>
      <c r="E67" s="425"/>
      <c r="F67" s="422"/>
      <c r="G67" s="422"/>
      <c r="H67" s="4"/>
      <c r="I67" s="422"/>
      <c r="J67" s="422"/>
      <c r="K67" s="422"/>
      <c r="L67" s="422"/>
      <c r="M67" s="4"/>
      <c r="N67" s="422"/>
      <c r="O67" s="423"/>
      <c r="P67" s="425"/>
      <c r="Q67" s="422"/>
      <c r="R67" s="422"/>
      <c r="S67" s="425"/>
      <c r="T67" s="422"/>
    </row>
    <row r="68" spans="2:20" ht="20.399999999999999" x14ac:dyDescent="0.35">
      <c r="B68" s="425" t="s">
        <v>320</v>
      </c>
      <c r="C68" s="56"/>
    </row>
    <row r="69" spans="2:20" ht="20.399999999999999" x14ac:dyDescent="0.35">
      <c r="B69" s="425" t="s">
        <v>321</v>
      </c>
      <c r="C69" s="56"/>
    </row>
    <row r="70" spans="2:20" ht="20.399999999999999" x14ac:dyDescent="0.35">
      <c r="B70" s="425" t="s">
        <v>322</v>
      </c>
      <c r="C70" s="56"/>
    </row>
    <row r="71" spans="2:20" ht="15.6" x14ac:dyDescent="0.3">
      <c r="C71" s="56"/>
    </row>
    <row r="72" spans="2:20" ht="15.6" x14ac:dyDescent="0.3">
      <c r="C72" s="56"/>
    </row>
    <row r="73" spans="2:20" ht="20.399999999999999" x14ac:dyDescent="0.35">
      <c r="B73" s="425" t="s">
        <v>323</v>
      </c>
      <c r="C73" s="56"/>
    </row>
    <row r="74" spans="2:20" ht="20.399999999999999" x14ac:dyDescent="0.35">
      <c r="B74" s="425" t="s">
        <v>324</v>
      </c>
      <c r="C74" s="56"/>
    </row>
    <row r="75" spans="2:20" ht="20.399999999999999" x14ac:dyDescent="0.35">
      <c r="B75" s="425" t="s">
        <v>325</v>
      </c>
      <c r="C75" s="56"/>
    </row>
    <row r="76" spans="2:20" ht="15.6" x14ac:dyDescent="0.3">
      <c r="C76" s="56"/>
    </row>
    <row r="77" spans="2:20" ht="15.6" x14ac:dyDescent="0.3">
      <c r="C77" s="56"/>
    </row>
    <row r="78" spans="2:20" ht="20.399999999999999" x14ac:dyDescent="0.35">
      <c r="B78" s="425"/>
      <c r="C78" s="56"/>
    </row>
    <row r="79" spans="2:20" ht="21" x14ac:dyDescent="0.4">
      <c r="B79" s="425"/>
      <c r="C79" s="56"/>
      <c r="E79" s="757"/>
      <c r="F79" s="757"/>
      <c r="G79" s="757"/>
      <c r="H79" s="433"/>
      <c r="I79" s="758"/>
      <c r="J79" s="758"/>
    </row>
    <row r="80" spans="2:20" ht="20.399999999999999" x14ac:dyDescent="0.35">
      <c r="B80" s="425"/>
      <c r="C80" s="56"/>
    </row>
    <row r="81" spans="1:17" ht="32.25" customHeight="1" x14ac:dyDescent="0.3">
      <c r="H81" s="65"/>
      <c r="P81" s="65"/>
    </row>
    <row r="82" spans="1:17" ht="18.75" customHeight="1" x14ac:dyDescent="0.3">
      <c r="A82" s="747"/>
      <c r="B82" s="747"/>
      <c r="C82" s="747"/>
      <c r="D82" s="747"/>
      <c r="E82" s="747"/>
      <c r="F82" s="747"/>
      <c r="G82" s="747"/>
      <c r="H82" s="65"/>
    </row>
    <row r="83" spans="1:17" ht="19.5" customHeight="1" x14ac:dyDescent="0.3">
      <c r="A83" s="747"/>
      <c r="B83" s="747"/>
      <c r="C83" s="747"/>
      <c r="D83" s="747"/>
      <c r="E83" s="747"/>
      <c r="F83" s="747"/>
      <c r="G83" s="747"/>
      <c r="H83" s="747"/>
      <c r="I83" s="747"/>
      <c r="J83" s="747"/>
      <c r="Q83" s="65"/>
    </row>
  </sheetData>
  <dataConsolidate/>
  <mergeCells count="190">
    <mergeCell ref="A54:C54"/>
    <mergeCell ref="A55:C55"/>
    <mergeCell ref="D54:L54"/>
    <mergeCell ref="AN44:AP45"/>
    <mergeCell ref="AN46:AP47"/>
    <mergeCell ref="AL46:AM47"/>
    <mergeCell ref="J44:J45"/>
    <mergeCell ref="K44:AK45"/>
    <mergeCell ref="AL44:AM45"/>
    <mergeCell ref="A83:J83"/>
    <mergeCell ref="K24:M24"/>
    <mergeCell ref="O24:Q24"/>
    <mergeCell ref="S24:U24"/>
    <mergeCell ref="W24:Y24"/>
    <mergeCell ref="AA24:AC24"/>
    <mergeCell ref="AE24:AG24"/>
    <mergeCell ref="A46:F46"/>
    <mergeCell ref="A82:G82"/>
    <mergeCell ref="D44:E44"/>
    <mergeCell ref="F44:H44"/>
    <mergeCell ref="D43:E43"/>
    <mergeCell ref="F43:H43"/>
    <mergeCell ref="K42:AK42"/>
    <mergeCell ref="K43:AK43"/>
    <mergeCell ref="A51:AS51"/>
    <mergeCell ref="A52:AS52"/>
    <mergeCell ref="K46:AK47"/>
    <mergeCell ref="J46:J47"/>
    <mergeCell ref="E79:G79"/>
    <mergeCell ref="I79:J79"/>
    <mergeCell ref="AQ41:AS41"/>
    <mergeCell ref="AM24:AO24"/>
    <mergeCell ref="AL42:AM42"/>
    <mergeCell ref="D41:E41"/>
    <mergeCell ref="F41:H41"/>
    <mergeCell ref="O37:Q37"/>
    <mergeCell ref="K37:M37"/>
    <mergeCell ref="W32:Y32"/>
    <mergeCell ref="AA32:AC32"/>
    <mergeCell ref="AE32:AG32"/>
    <mergeCell ref="O21:Q21"/>
    <mergeCell ref="S21:U21"/>
    <mergeCell ref="K41:AK41"/>
    <mergeCell ref="A36:B36"/>
    <mergeCell ref="A37:B37"/>
    <mergeCell ref="AM32:AO32"/>
    <mergeCell ref="AI24:AK24"/>
    <mergeCell ref="S37:U37"/>
    <mergeCell ref="W37:Y37"/>
    <mergeCell ref="AA37:AC37"/>
    <mergeCell ref="AE37:AG37"/>
    <mergeCell ref="AI37:AK37"/>
    <mergeCell ref="AI32:AK32"/>
    <mergeCell ref="A21:B21"/>
    <mergeCell ref="A24:B24"/>
    <mergeCell ref="A31:B31"/>
    <mergeCell ref="B23:AS23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K22:M22"/>
    <mergeCell ref="O22:Q22"/>
    <mergeCell ref="S22:U22"/>
    <mergeCell ref="AA22:AC22"/>
    <mergeCell ref="AE22:AG22"/>
    <mergeCell ref="AI22:AK22"/>
    <mergeCell ref="K21:M21"/>
    <mergeCell ref="W21:Y21"/>
    <mergeCell ref="AA21:AC21"/>
    <mergeCell ref="AE21:AG21"/>
    <mergeCell ref="AI21:AK21"/>
    <mergeCell ref="C2:C5"/>
    <mergeCell ref="I4:I5"/>
    <mergeCell ref="AA2:AH2"/>
    <mergeCell ref="N4:N5"/>
    <mergeCell ref="P4:P5"/>
    <mergeCell ref="Q4:Q5"/>
    <mergeCell ref="R4:R5"/>
    <mergeCell ref="O4:O5"/>
    <mergeCell ref="S4:S5"/>
    <mergeCell ref="M4:M5"/>
    <mergeCell ref="AH4:AH5"/>
    <mergeCell ref="V4:V5"/>
    <mergeCell ref="AB4:AB5"/>
    <mergeCell ref="K3:N3"/>
    <mergeCell ref="AS4:AS5"/>
    <mergeCell ref="K38:AS38"/>
    <mergeCell ref="B7:AS7"/>
    <mergeCell ref="A8:B8"/>
    <mergeCell ref="J3:J5"/>
    <mergeCell ref="O3:R3"/>
    <mergeCell ref="W4:W5"/>
    <mergeCell ref="X4:X5"/>
    <mergeCell ref="Y4:Y5"/>
    <mergeCell ref="D2:E4"/>
    <mergeCell ref="F2:J2"/>
    <mergeCell ref="F3:F5"/>
    <mergeCell ref="G3:I3"/>
    <mergeCell ref="AL4:AL5"/>
    <mergeCell ref="Z4:Z5"/>
    <mergeCell ref="AG4:AG5"/>
    <mergeCell ref="AE3:AH3"/>
    <mergeCell ref="S3:V3"/>
    <mergeCell ref="G4:G5"/>
    <mergeCell ref="H4:H5"/>
    <mergeCell ref="A2:A5"/>
    <mergeCell ref="AQ2:AS3"/>
    <mergeCell ref="AI4:AI5"/>
    <mergeCell ref="B2:B5"/>
    <mergeCell ref="AR4:AR5"/>
    <mergeCell ref="AM3:AP3"/>
    <mergeCell ref="AI2:AP2"/>
    <mergeCell ref="K2:R2"/>
    <mergeCell ref="K4:K5"/>
    <mergeCell ref="U4:U5"/>
    <mergeCell ref="L4:L5"/>
    <mergeCell ref="AF4:AF5"/>
    <mergeCell ref="AA4:AA5"/>
    <mergeCell ref="T4:T5"/>
    <mergeCell ref="AC4:AC5"/>
    <mergeCell ref="W3:Z3"/>
    <mergeCell ref="AA3:AD3"/>
    <mergeCell ref="AE4:AE5"/>
    <mergeCell ref="AP4:AP5"/>
    <mergeCell ref="AM4:AM5"/>
    <mergeCell ref="AK4:AK5"/>
    <mergeCell ref="AN4:AN5"/>
    <mergeCell ref="AD4:AD5"/>
    <mergeCell ref="AO4:AO5"/>
    <mergeCell ref="AJ4:AJ5"/>
    <mergeCell ref="AQ4:AQ5"/>
    <mergeCell ref="AI3:AL3"/>
    <mergeCell ref="S2:Z2"/>
    <mergeCell ref="O8:Q8"/>
    <mergeCell ref="K8:M8"/>
    <mergeCell ref="S8:U8"/>
    <mergeCell ref="W8:Y8"/>
    <mergeCell ref="AA8:AC8"/>
    <mergeCell ref="AE8:AG8"/>
    <mergeCell ref="AI8:AK8"/>
    <mergeCell ref="AM8:AO8"/>
    <mergeCell ref="K14:M14"/>
    <mergeCell ref="O14:Q14"/>
    <mergeCell ref="S14:U14"/>
    <mergeCell ref="W14:Y14"/>
    <mergeCell ref="AA14:AC14"/>
    <mergeCell ref="AE14:AG14"/>
    <mergeCell ref="AI14:AK14"/>
    <mergeCell ref="AM14:AO14"/>
    <mergeCell ref="AQ9:AQ10"/>
    <mergeCell ref="AM17:AO17"/>
    <mergeCell ref="W15:Y15"/>
    <mergeCell ref="AA15:AC15"/>
    <mergeCell ref="K17:M17"/>
    <mergeCell ref="O17:Q17"/>
    <mergeCell ref="S17:U17"/>
    <mergeCell ref="W17:Y17"/>
    <mergeCell ref="AA17:AC17"/>
    <mergeCell ref="AE17:AG17"/>
    <mergeCell ref="AI17:AK17"/>
    <mergeCell ref="AI15:AK15"/>
    <mergeCell ref="AM15:AO15"/>
    <mergeCell ref="AE15:AG15"/>
    <mergeCell ref="B16:AS16"/>
    <mergeCell ref="A14:B14"/>
    <mergeCell ref="A17:B17"/>
    <mergeCell ref="AQ44:AS45"/>
    <mergeCell ref="AQ46:AS47"/>
    <mergeCell ref="K32:M32"/>
    <mergeCell ref="O32:Q32"/>
    <mergeCell ref="S32:U32"/>
    <mergeCell ref="AM21:AO21"/>
    <mergeCell ref="AM22:AO22"/>
    <mergeCell ref="K15:M15"/>
    <mergeCell ref="O15:Q15"/>
    <mergeCell ref="S15:U15"/>
    <mergeCell ref="W22:Y22"/>
    <mergeCell ref="AN41:AP41"/>
    <mergeCell ref="AM37:AO37"/>
    <mergeCell ref="AQ42:AS42"/>
    <mergeCell ref="AL43:AM43"/>
    <mergeCell ref="AQ43:AS43"/>
    <mergeCell ref="AN42:AP42"/>
    <mergeCell ref="AN43:AP43"/>
    <mergeCell ref="AL41:AM41"/>
  </mergeCells>
  <phoneticPr fontId="0" type="noConversion"/>
  <printOptions horizontalCentered="1" gridLinesSet="0"/>
  <pageMargins left="0" right="0" top="0.59055118110236227" bottom="0" header="0.19685039370078741" footer="0"/>
  <pageSetup paperSize="9" scale="44" fitToWidth="420" fitToHeight="297" orientation="landscape" blackAndWhite="1" r:id="rId1"/>
  <headerFooter alignWithMargins="0">
    <oddFooter>&amp;R&amp;P</oddFooter>
  </headerFooter>
  <rowBreaks count="2" manualBreakCount="2">
    <brk id="29" max="44" man="1"/>
    <brk id="53" max="4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A76"/>
  <sheetViews>
    <sheetView showGridLines="0" view="pageBreakPreview" topLeftCell="A49" zoomScale="55" zoomScaleNormal="50" zoomScaleSheetLayoutView="55" workbookViewId="0">
      <selection activeCell="F60" sqref="F60:F61"/>
    </sheetView>
  </sheetViews>
  <sheetFormatPr defaultColWidth="8.77734375" defaultRowHeight="13.2" x14ac:dyDescent="0.25"/>
  <cols>
    <col min="1" max="1" width="13.33203125" style="53" customWidth="1"/>
    <col min="2" max="2" width="79.77734375" style="53" customWidth="1"/>
    <col min="3" max="3" width="14.5546875" style="53" customWidth="1"/>
    <col min="4" max="4" width="6.5546875" style="53" customWidth="1"/>
    <col min="5" max="6" width="9.5546875" style="53" customWidth="1"/>
    <col min="7" max="8" width="6.5546875" style="53" customWidth="1"/>
    <col min="9" max="10" width="8.5546875" style="53" customWidth="1"/>
    <col min="11" max="12" width="4.5546875" style="53" customWidth="1"/>
    <col min="13" max="13" width="6" style="53" customWidth="1"/>
    <col min="14" max="16" width="4.5546875" style="53" customWidth="1"/>
    <col min="17" max="17" width="6.21875" style="53" customWidth="1"/>
    <col min="18" max="20" width="4.5546875" style="53" customWidth="1"/>
    <col min="21" max="21" width="6.44140625" style="53" customWidth="1"/>
    <col min="22" max="42" width="4.5546875" style="53" customWidth="1"/>
    <col min="43" max="43" width="8.5546875" style="53" customWidth="1"/>
    <col min="44" max="45" width="5.5546875" style="53" customWidth="1"/>
    <col min="46" max="16384" width="8.77734375" style="53"/>
  </cols>
  <sheetData>
    <row r="1" spans="1:46" x14ac:dyDescent="0.25">
      <c r="C1" s="761" t="s">
        <v>387</v>
      </c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1"/>
      <c r="AL1" s="761"/>
      <c r="AM1" s="761"/>
      <c r="AN1" s="761"/>
      <c r="AO1" s="761"/>
      <c r="AP1" s="761"/>
      <c r="AQ1" s="761"/>
      <c r="AR1" s="761"/>
      <c r="AS1" s="761"/>
      <c r="AT1" s="761"/>
    </row>
    <row r="2" spans="1:46" x14ac:dyDescent="0.25"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761"/>
      <c r="Q2" s="761"/>
      <c r="R2" s="761"/>
      <c r="S2" s="761"/>
      <c r="T2" s="761"/>
      <c r="U2" s="761"/>
      <c r="V2" s="761"/>
      <c r="W2" s="761"/>
      <c r="X2" s="761"/>
      <c r="Y2" s="761"/>
      <c r="Z2" s="761"/>
      <c r="AA2" s="761"/>
      <c r="AB2" s="761"/>
      <c r="AC2" s="761"/>
      <c r="AD2" s="761"/>
      <c r="AE2" s="761"/>
      <c r="AF2" s="761"/>
      <c r="AG2" s="761"/>
      <c r="AH2" s="761"/>
      <c r="AI2" s="761"/>
      <c r="AJ2" s="761"/>
      <c r="AK2" s="761"/>
      <c r="AL2" s="761"/>
      <c r="AM2" s="761"/>
      <c r="AN2" s="761"/>
      <c r="AO2" s="761"/>
      <c r="AP2" s="761"/>
      <c r="AQ2" s="761"/>
      <c r="AR2" s="761"/>
      <c r="AS2" s="761"/>
      <c r="AT2" s="761"/>
    </row>
    <row r="3" spans="1:46" ht="22.8" x14ac:dyDescent="0.4">
      <c r="C3" s="434"/>
      <c r="U3" s="57"/>
      <c r="V3" s="57"/>
    </row>
    <row r="4" spans="1:46" ht="51" customHeight="1" x14ac:dyDescent="0.5">
      <c r="B4" s="565"/>
      <c r="C4" s="435" t="s">
        <v>253</v>
      </c>
      <c r="D4" s="436"/>
      <c r="F4" s="436"/>
      <c r="G4" s="436" t="s">
        <v>415</v>
      </c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</row>
    <row r="5" spans="1:46" ht="42" customHeight="1" x14ac:dyDescent="0.25">
      <c r="U5" s="437"/>
      <c r="V5" s="57"/>
    </row>
    <row r="6" spans="1:46" ht="81.75" customHeight="1" thickBot="1" x14ac:dyDescent="0.3">
      <c r="U6" s="437"/>
    </row>
    <row r="7" spans="1:46" s="56" customFormat="1" ht="55.5" customHeight="1" thickBot="1" x14ac:dyDescent="0.35">
      <c r="A7" s="728" t="s">
        <v>112</v>
      </c>
      <c r="B7" s="735" t="s">
        <v>135</v>
      </c>
      <c r="C7" s="696" t="s">
        <v>51</v>
      </c>
      <c r="D7" s="715" t="s">
        <v>142</v>
      </c>
      <c r="E7" s="716"/>
      <c r="F7" s="721" t="s">
        <v>101</v>
      </c>
      <c r="G7" s="722"/>
      <c r="H7" s="722"/>
      <c r="I7" s="722"/>
      <c r="J7" s="723"/>
      <c r="K7" s="700" t="s">
        <v>106</v>
      </c>
      <c r="L7" s="701"/>
      <c r="M7" s="701"/>
      <c r="N7" s="701"/>
      <c r="O7" s="701"/>
      <c r="P7" s="701"/>
      <c r="Q7" s="701"/>
      <c r="R7" s="702"/>
      <c r="S7" s="700" t="s">
        <v>107</v>
      </c>
      <c r="T7" s="701"/>
      <c r="U7" s="701"/>
      <c r="V7" s="701"/>
      <c r="W7" s="701"/>
      <c r="X7" s="701"/>
      <c r="Y7" s="701"/>
      <c r="Z7" s="702"/>
      <c r="AA7" s="700" t="s">
        <v>108</v>
      </c>
      <c r="AB7" s="701"/>
      <c r="AC7" s="701"/>
      <c r="AD7" s="701"/>
      <c r="AE7" s="701"/>
      <c r="AF7" s="701"/>
      <c r="AG7" s="701"/>
      <c r="AH7" s="702"/>
      <c r="AI7" s="700" t="s">
        <v>109</v>
      </c>
      <c r="AJ7" s="701"/>
      <c r="AK7" s="701"/>
      <c r="AL7" s="701"/>
      <c r="AM7" s="701"/>
      <c r="AN7" s="701"/>
      <c r="AO7" s="701"/>
      <c r="AP7" s="702"/>
      <c r="AQ7" s="700" t="s">
        <v>127</v>
      </c>
      <c r="AR7" s="701"/>
      <c r="AS7" s="731"/>
    </row>
    <row r="8" spans="1:46" s="56" customFormat="1" ht="52.5" customHeight="1" thickBot="1" x14ac:dyDescent="0.35">
      <c r="A8" s="729"/>
      <c r="B8" s="736"/>
      <c r="C8" s="697"/>
      <c r="D8" s="717"/>
      <c r="E8" s="718"/>
      <c r="F8" s="724" t="s">
        <v>111</v>
      </c>
      <c r="G8" s="726" t="s">
        <v>102</v>
      </c>
      <c r="H8" s="727"/>
      <c r="I8" s="727"/>
      <c r="J8" s="712" t="s">
        <v>104</v>
      </c>
      <c r="K8" s="698" t="s">
        <v>119</v>
      </c>
      <c r="L8" s="698"/>
      <c r="M8" s="698"/>
      <c r="N8" s="699"/>
      <c r="O8" s="698" t="s">
        <v>123</v>
      </c>
      <c r="P8" s="698"/>
      <c r="Q8" s="698"/>
      <c r="R8" s="699"/>
      <c r="S8" s="698" t="s">
        <v>120</v>
      </c>
      <c r="T8" s="698"/>
      <c r="U8" s="698"/>
      <c r="V8" s="699"/>
      <c r="W8" s="698" t="s">
        <v>124</v>
      </c>
      <c r="X8" s="698"/>
      <c r="Y8" s="698"/>
      <c r="Z8" s="699"/>
      <c r="AA8" s="698" t="s">
        <v>121</v>
      </c>
      <c r="AB8" s="698"/>
      <c r="AC8" s="698"/>
      <c r="AD8" s="699"/>
      <c r="AE8" s="698" t="s">
        <v>125</v>
      </c>
      <c r="AF8" s="698"/>
      <c r="AG8" s="698"/>
      <c r="AH8" s="699"/>
      <c r="AI8" s="698" t="s">
        <v>122</v>
      </c>
      <c r="AJ8" s="698"/>
      <c r="AK8" s="698"/>
      <c r="AL8" s="699"/>
      <c r="AM8" s="698" t="s">
        <v>126</v>
      </c>
      <c r="AN8" s="698"/>
      <c r="AO8" s="698"/>
      <c r="AP8" s="699"/>
      <c r="AQ8" s="732"/>
      <c r="AR8" s="733"/>
      <c r="AS8" s="734"/>
    </row>
    <row r="9" spans="1:46" s="56" customFormat="1" ht="32.25" customHeight="1" thickBot="1" x14ac:dyDescent="0.35">
      <c r="A9" s="729"/>
      <c r="B9" s="736"/>
      <c r="C9" s="697"/>
      <c r="D9" s="719"/>
      <c r="E9" s="720"/>
      <c r="F9" s="724"/>
      <c r="G9" s="703" t="s">
        <v>103</v>
      </c>
      <c r="H9" s="705" t="s">
        <v>110</v>
      </c>
      <c r="I9" s="703" t="s">
        <v>105</v>
      </c>
      <c r="J9" s="713"/>
      <c r="K9" s="703" t="s">
        <v>116</v>
      </c>
      <c r="L9" s="705" t="s">
        <v>117</v>
      </c>
      <c r="M9" s="703" t="s">
        <v>118</v>
      </c>
      <c r="N9" s="707" t="s">
        <v>246</v>
      </c>
      <c r="O9" s="703" t="s">
        <v>116</v>
      </c>
      <c r="P9" s="705" t="s">
        <v>117</v>
      </c>
      <c r="Q9" s="703" t="s">
        <v>118</v>
      </c>
      <c r="R9" s="707" t="s">
        <v>246</v>
      </c>
      <c r="S9" s="703" t="s">
        <v>116</v>
      </c>
      <c r="T9" s="705" t="s">
        <v>117</v>
      </c>
      <c r="U9" s="703" t="s">
        <v>118</v>
      </c>
      <c r="V9" s="707" t="s">
        <v>246</v>
      </c>
      <c r="W9" s="703" t="s">
        <v>116</v>
      </c>
      <c r="X9" s="705" t="s">
        <v>117</v>
      </c>
      <c r="Y9" s="703" t="s">
        <v>118</v>
      </c>
      <c r="Z9" s="707" t="s">
        <v>246</v>
      </c>
      <c r="AA9" s="703" t="s">
        <v>116</v>
      </c>
      <c r="AB9" s="705" t="s">
        <v>117</v>
      </c>
      <c r="AC9" s="703" t="s">
        <v>118</v>
      </c>
      <c r="AD9" s="707" t="s">
        <v>246</v>
      </c>
      <c r="AE9" s="703" t="s">
        <v>116</v>
      </c>
      <c r="AF9" s="705" t="s">
        <v>117</v>
      </c>
      <c r="AG9" s="703" t="s">
        <v>118</v>
      </c>
      <c r="AH9" s="707" t="s">
        <v>246</v>
      </c>
      <c r="AI9" s="703" t="s">
        <v>116</v>
      </c>
      <c r="AJ9" s="705" t="s">
        <v>117</v>
      </c>
      <c r="AK9" s="703" t="s">
        <v>118</v>
      </c>
      <c r="AL9" s="707" t="s">
        <v>246</v>
      </c>
      <c r="AM9" s="703" t="s">
        <v>116</v>
      </c>
      <c r="AN9" s="705" t="s">
        <v>117</v>
      </c>
      <c r="AO9" s="703" t="s">
        <v>118</v>
      </c>
      <c r="AP9" s="707" t="s">
        <v>246</v>
      </c>
      <c r="AQ9" s="697" t="s">
        <v>128</v>
      </c>
      <c r="AR9" s="696" t="s">
        <v>129</v>
      </c>
      <c r="AS9" s="697" t="s">
        <v>130</v>
      </c>
    </row>
    <row r="10" spans="1:46" s="56" customFormat="1" ht="136.5" customHeight="1" thickBot="1" x14ac:dyDescent="0.35">
      <c r="A10" s="730"/>
      <c r="B10" s="762"/>
      <c r="C10" s="697"/>
      <c r="D10" s="539" t="s">
        <v>113</v>
      </c>
      <c r="E10" s="539" t="s">
        <v>114</v>
      </c>
      <c r="F10" s="725"/>
      <c r="G10" s="704"/>
      <c r="H10" s="706"/>
      <c r="I10" s="704"/>
      <c r="J10" s="714"/>
      <c r="K10" s="704"/>
      <c r="L10" s="706"/>
      <c r="M10" s="704"/>
      <c r="N10" s="708"/>
      <c r="O10" s="704"/>
      <c r="P10" s="706"/>
      <c r="Q10" s="704"/>
      <c r="R10" s="708"/>
      <c r="S10" s="704"/>
      <c r="T10" s="706"/>
      <c r="U10" s="704"/>
      <c r="V10" s="708"/>
      <c r="W10" s="704"/>
      <c r="X10" s="706"/>
      <c r="Y10" s="704"/>
      <c r="Z10" s="708"/>
      <c r="AA10" s="704"/>
      <c r="AB10" s="706"/>
      <c r="AC10" s="704"/>
      <c r="AD10" s="708"/>
      <c r="AE10" s="704"/>
      <c r="AF10" s="706"/>
      <c r="AG10" s="704"/>
      <c r="AH10" s="708"/>
      <c r="AI10" s="704"/>
      <c r="AJ10" s="706"/>
      <c r="AK10" s="704"/>
      <c r="AL10" s="708"/>
      <c r="AM10" s="704"/>
      <c r="AN10" s="706"/>
      <c r="AO10" s="704"/>
      <c r="AP10" s="708"/>
      <c r="AQ10" s="697"/>
      <c r="AR10" s="763"/>
      <c r="AS10" s="697"/>
    </row>
    <row r="11" spans="1:46" s="54" customFormat="1" ht="23.25" customHeight="1" thickBot="1" x14ac:dyDescent="0.4">
      <c r="A11" s="171" t="s">
        <v>144</v>
      </c>
      <c r="B11" s="764" t="s">
        <v>131</v>
      </c>
      <c r="C11" s="765"/>
      <c r="D11" s="765"/>
      <c r="E11" s="765"/>
      <c r="F11" s="765"/>
      <c r="G11" s="765"/>
      <c r="H11" s="765"/>
      <c r="I11" s="765"/>
      <c r="J11" s="765"/>
      <c r="K11" s="765"/>
      <c r="L11" s="765"/>
      <c r="M11" s="765"/>
      <c r="N11" s="765"/>
      <c r="O11" s="765"/>
      <c r="P11" s="765"/>
      <c r="Q11" s="765"/>
      <c r="R11" s="765"/>
      <c r="S11" s="765"/>
      <c r="T11" s="765"/>
      <c r="U11" s="765"/>
      <c r="V11" s="765"/>
      <c r="W11" s="765"/>
      <c r="X11" s="765"/>
      <c r="Y11" s="765"/>
      <c r="Z11" s="765"/>
      <c r="AA11" s="765"/>
      <c r="AB11" s="765"/>
      <c r="AC11" s="765"/>
      <c r="AD11" s="765"/>
      <c r="AE11" s="765"/>
      <c r="AF11" s="765"/>
      <c r="AG11" s="765"/>
      <c r="AH11" s="765"/>
      <c r="AI11" s="765"/>
      <c r="AJ11" s="765"/>
      <c r="AK11" s="765"/>
      <c r="AL11" s="765"/>
      <c r="AM11" s="765"/>
      <c r="AN11" s="765"/>
      <c r="AO11" s="765"/>
      <c r="AP11" s="765"/>
      <c r="AQ11" s="765"/>
      <c r="AR11" s="765"/>
      <c r="AS11" s="766"/>
    </row>
    <row r="12" spans="1:46" s="99" customFormat="1" ht="45.75" customHeight="1" thickBot="1" x14ac:dyDescent="0.4">
      <c r="A12" s="767" t="s">
        <v>138</v>
      </c>
      <c r="B12" s="768"/>
      <c r="C12" s="172"/>
      <c r="D12" s="173">
        <f>D13+D16</f>
        <v>10</v>
      </c>
      <c r="E12" s="174">
        <f>E13+E16</f>
        <v>300</v>
      </c>
      <c r="F12" s="174"/>
      <c r="G12" s="554"/>
      <c r="H12" s="174"/>
      <c r="I12" s="554"/>
      <c r="J12" s="174"/>
      <c r="K12" s="769">
        <f>K13+K16</f>
        <v>0</v>
      </c>
      <c r="L12" s="770"/>
      <c r="M12" s="771"/>
      <c r="N12" s="176">
        <f>N13+N16</f>
        <v>0</v>
      </c>
      <c r="O12" s="769">
        <f>O13+O16</f>
        <v>3.5</v>
      </c>
      <c r="P12" s="770"/>
      <c r="Q12" s="771"/>
      <c r="R12" s="177">
        <f>R13+R16</f>
        <v>5</v>
      </c>
      <c r="S12" s="769">
        <f>S13+S16</f>
        <v>0</v>
      </c>
      <c r="T12" s="770"/>
      <c r="U12" s="771"/>
      <c r="V12" s="174">
        <f>V13+V16</f>
        <v>0</v>
      </c>
      <c r="W12" s="769">
        <f>W13+W16</f>
        <v>0</v>
      </c>
      <c r="X12" s="770"/>
      <c r="Y12" s="771"/>
      <c r="Z12" s="174">
        <f>Z13+Z16</f>
        <v>0</v>
      </c>
      <c r="AA12" s="769">
        <f>AA13+AA16</f>
        <v>1.5</v>
      </c>
      <c r="AB12" s="770"/>
      <c r="AC12" s="771"/>
      <c r="AD12" s="174">
        <f>AD13+AD16</f>
        <v>5</v>
      </c>
      <c r="AE12" s="769">
        <f>AE13+AE16</f>
        <v>0</v>
      </c>
      <c r="AF12" s="770"/>
      <c r="AG12" s="771"/>
      <c r="AH12" s="174">
        <f>AH13+AH16</f>
        <v>0</v>
      </c>
      <c r="AI12" s="769">
        <f>AI13+AI16</f>
        <v>0</v>
      </c>
      <c r="AJ12" s="770"/>
      <c r="AK12" s="771"/>
      <c r="AL12" s="174">
        <f>AL13+AL16</f>
        <v>0</v>
      </c>
      <c r="AM12" s="769">
        <f>AM13+AM16</f>
        <v>0</v>
      </c>
      <c r="AN12" s="770"/>
      <c r="AO12" s="771"/>
      <c r="AP12" s="174">
        <f>AP13+AP16</f>
        <v>0</v>
      </c>
      <c r="AQ12" s="178"/>
      <c r="AR12" s="179"/>
      <c r="AS12" s="180"/>
    </row>
    <row r="13" spans="1:46" s="98" customFormat="1" ht="40.5" customHeight="1" thickBot="1" x14ac:dyDescent="0.45">
      <c r="A13" s="181"/>
      <c r="B13" s="182" t="s">
        <v>46</v>
      </c>
      <c r="C13" s="172"/>
      <c r="D13" s="553">
        <f>SUM(D14:D15)</f>
        <v>5</v>
      </c>
      <c r="E13" s="553">
        <f>SUM(E14:E15)</f>
        <v>150</v>
      </c>
      <c r="F13" s="553"/>
      <c r="G13" s="553"/>
      <c r="H13" s="553"/>
      <c r="I13" s="553"/>
      <c r="J13" s="553"/>
      <c r="K13" s="772">
        <f>SUM(K14:M15)</f>
        <v>0</v>
      </c>
      <c r="L13" s="773"/>
      <c r="M13" s="774"/>
      <c r="N13" s="553">
        <f>SUM(N14:N15)</f>
        <v>0</v>
      </c>
      <c r="O13" s="772">
        <f>SUM(O14:Q15)</f>
        <v>3.5</v>
      </c>
      <c r="P13" s="773"/>
      <c r="Q13" s="774"/>
      <c r="R13" s="553">
        <f>SUM(R14:R15)</f>
        <v>5</v>
      </c>
      <c r="S13" s="772">
        <f>SUM(S14:U15)</f>
        <v>0</v>
      </c>
      <c r="T13" s="773"/>
      <c r="U13" s="774"/>
      <c r="V13" s="553">
        <f>SUM(V14:V15)</f>
        <v>0</v>
      </c>
      <c r="W13" s="772">
        <f>SUM(W14:Y15)</f>
        <v>0</v>
      </c>
      <c r="X13" s="773"/>
      <c r="Y13" s="774"/>
      <c r="Z13" s="553">
        <f>SUM(Z14:Z15)</f>
        <v>0</v>
      </c>
      <c r="AA13" s="772">
        <f>SUM(AA14:AC15)</f>
        <v>0</v>
      </c>
      <c r="AB13" s="773"/>
      <c r="AC13" s="774"/>
      <c r="AD13" s="553">
        <f>SUM(AD14:AD15)</f>
        <v>0</v>
      </c>
      <c r="AE13" s="772">
        <f>SUM(AE14:AG15)</f>
        <v>0</v>
      </c>
      <c r="AF13" s="773"/>
      <c r="AG13" s="774"/>
      <c r="AH13" s="553">
        <f>SUM(AH14:AH15)</f>
        <v>0</v>
      </c>
      <c r="AI13" s="772">
        <f>SUM(AI14:AK15)</f>
        <v>0</v>
      </c>
      <c r="AJ13" s="773"/>
      <c r="AK13" s="774"/>
      <c r="AL13" s="553">
        <f>SUM(AL14:AL15)</f>
        <v>0</v>
      </c>
      <c r="AM13" s="772">
        <f>SUM(AM14:AO15)</f>
        <v>0</v>
      </c>
      <c r="AN13" s="773"/>
      <c r="AO13" s="774"/>
      <c r="AP13" s="553">
        <f>SUM(AP14:AP15)</f>
        <v>0</v>
      </c>
      <c r="AQ13" s="186"/>
      <c r="AR13" s="94"/>
      <c r="AS13" s="180"/>
    </row>
    <row r="14" spans="1:46" s="98" customFormat="1" ht="49.5" customHeight="1" x14ac:dyDescent="0.4">
      <c r="A14" s="202" t="s">
        <v>207</v>
      </c>
      <c r="B14" s="130" t="s">
        <v>201</v>
      </c>
      <c r="C14" s="189" t="s">
        <v>204</v>
      </c>
      <c r="D14" s="190">
        <f>R14</f>
        <v>3</v>
      </c>
      <c r="E14" s="191">
        <f>D14*30</f>
        <v>90</v>
      </c>
      <c r="F14" s="191">
        <f t="shared" ref="F14:F15" si="0">G14+H14+I14</f>
        <v>32</v>
      </c>
      <c r="G14" s="192">
        <f>16*O14</f>
        <v>16</v>
      </c>
      <c r="H14" s="191"/>
      <c r="I14" s="192">
        <f>16*Q14</f>
        <v>16</v>
      </c>
      <c r="J14" s="191">
        <f t="shared" ref="J14:J15" si="1">E14-F14</f>
        <v>58</v>
      </c>
      <c r="K14" s="197"/>
      <c r="L14" s="204"/>
      <c r="M14" s="205"/>
      <c r="N14" s="196"/>
      <c r="O14" s="197">
        <v>1</v>
      </c>
      <c r="P14" s="204"/>
      <c r="Q14" s="205">
        <v>1</v>
      </c>
      <c r="R14" s="196">
        <v>3</v>
      </c>
      <c r="S14" s="193"/>
      <c r="T14" s="204"/>
      <c r="U14" s="198"/>
      <c r="V14" s="196"/>
      <c r="W14" s="193"/>
      <c r="X14" s="204"/>
      <c r="Y14" s="198"/>
      <c r="Z14" s="196"/>
      <c r="AA14" s="193"/>
      <c r="AB14" s="204"/>
      <c r="AC14" s="198"/>
      <c r="AD14" s="196"/>
      <c r="AE14" s="206"/>
      <c r="AF14" s="204"/>
      <c r="AG14" s="195"/>
      <c r="AH14" s="196"/>
      <c r="AI14" s="206"/>
      <c r="AJ14" s="204"/>
      <c r="AK14" s="198"/>
      <c r="AL14" s="196"/>
      <c r="AM14" s="193"/>
      <c r="AN14" s="194"/>
      <c r="AO14" s="198"/>
      <c r="AP14" s="199"/>
      <c r="AQ14" s="207">
        <v>2</v>
      </c>
      <c r="AR14" s="203"/>
      <c r="AS14" s="190"/>
    </row>
    <row r="15" spans="1:46" s="98" customFormat="1" ht="31.5" customHeight="1" thickBot="1" x14ac:dyDescent="0.45">
      <c r="A15" s="202" t="s">
        <v>209</v>
      </c>
      <c r="B15" s="139" t="s">
        <v>202</v>
      </c>
      <c r="C15" s="189" t="s">
        <v>204</v>
      </c>
      <c r="D15" s="203">
        <f>R15</f>
        <v>2</v>
      </c>
      <c r="E15" s="191">
        <f>D15*30</f>
        <v>60</v>
      </c>
      <c r="F15" s="191">
        <f t="shared" si="0"/>
        <v>24</v>
      </c>
      <c r="G15" s="192">
        <f>O15*16</f>
        <v>16</v>
      </c>
      <c r="H15" s="191"/>
      <c r="I15" s="192">
        <f>16*Q15</f>
        <v>8</v>
      </c>
      <c r="J15" s="191">
        <f t="shared" si="1"/>
        <v>36</v>
      </c>
      <c r="K15" s="197"/>
      <c r="L15" s="204"/>
      <c r="M15" s="392"/>
      <c r="N15" s="196"/>
      <c r="O15" s="197">
        <v>1</v>
      </c>
      <c r="P15" s="204"/>
      <c r="Q15" s="392">
        <v>0.5</v>
      </c>
      <c r="R15" s="196">
        <v>2</v>
      </c>
      <c r="S15" s="193"/>
      <c r="T15" s="204"/>
      <c r="U15" s="198"/>
      <c r="V15" s="196"/>
      <c r="W15" s="193"/>
      <c r="X15" s="204"/>
      <c r="Y15" s="198"/>
      <c r="Z15" s="196"/>
      <c r="AA15" s="193"/>
      <c r="AB15" s="204"/>
      <c r="AC15" s="198"/>
      <c r="AD15" s="196"/>
      <c r="AE15" s="206"/>
      <c r="AF15" s="204"/>
      <c r="AG15" s="195"/>
      <c r="AH15" s="196"/>
      <c r="AI15" s="206"/>
      <c r="AJ15" s="204"/>
      <c r="AK15" s="198"/>
      <c r="AL15" s="196"/>
      <c r="AM15" s="193"/>
      <c r="AN15" s="194"/>
      <c r="AO15" s="198"/>
      <c r="AP15" s="199"/>
      <c r="AQ15" s="207">
        <v>2</v>
      </c>
      <c r="AR15" s="203"/>
      <c r="AS15" s="190"/>
    </row>
    <row r="16" spans="1:46" s="98" customFormat="1" ht="30" customHeight="1" thickBot="1" x14ac:dyDescent="0.45">
      <c r="A16" s="398"/>
      <c r="B16" s="187" t="s">
        <v>206</v>
      </c>
      <c r="C16" s="172"/>
      <c r="D16" s="555">
        <v>5</v>
      </c>
      <c r="E16" s="555">
        <f>D16*30</f>
        <v>150</v>
      </c>
      <c r="F16" s="555"/>
      <c r="G16" s="555"/>
      <c r="H16" s="555"/>
      <c r="I16" s="555"/>
      <c r="J16" s="555"/>
      <c r="K16" s="772">
        <f>SUM(K17:M23)</f>
        <v>0</v>
      </c>
      <c r="L16" s="773"/>
      <c r="M16" s="774"/>
      <c r="N16" s="184">
        <f>SUM(N17:N23)</f>
        <v>0</v>
      </c>
      <c r="O16" s="772">
        <f>SUM(O18:Q18)</f>
        <v>0</v>
      </c>
      <c r="P16" s="773"/>
      <c r="Q16" s="774"/>
      <c r="R16" s="185">
        <f>SUM(R18:R18)</f>
        <v>0</v>
      </c>
      <c r="S16" s="769">
        <f>SUM(S17:U23)</f>
        <v>0</v>
      </c>
      <c r="T16" s="770"/>
      <c r="U16" s="771"/>
      <c r="V16" s="173">
        <f>SUM(V17:V23)</f>
        <v>0</v>
      </c>
      <c r="W16" s="769">
        <f>SUM(W18:Y18)</f>
        <v>0</v>
      </c>
      <c r="X16" s="770"/>
      <c r="Y16" s="771"/>
      <c r="Z16" s="173">
        <f>SUM(Z18:Z18)</f>
        <v>0</v>
      </c>
      <c r="AA16" s="769">
        <f>SUM(AA18:AC18)</f>
        <v>1.5</v>
      </c>
      <c r="AB16" s="770"/>
      <c r="AC16" s="771"/>
      <c r="AD16" s="173">
        <f>SUM(AD17:AD23)</f>
        <v>5</v>
      </c>
      <c r="AE16" s="772">
        <f>SUM(AE18:AG18)</f>
        <v>0</v>
      </c>
      <c r="AF16" s="773"/>
      <c r="AG16" s="774"/>
      <c r="AH16" s="173">
        <f>SUM(AH18:AH18)</f>
        <v>0</v>
      </c>
      <c r="AI16" s="772">
        <f>SUM(AI18:AK18)</f>
        <v>0</v>
      </c>
      <c r="AJ16" s="773"/>
      <c r="AK16" s="774"/>
      <c r="AL16" s="173">
        <f>SUM(AL18:AL18)</f>
        <v>0</v>
      </c>
      <c r="AM16" s="769">
        <f>SUM(AM18:AO18)</f>
        <v>0</v>
      </c>
      <c r="AN16" s="770"/>
      <c r="AO16" s="771"/>
      <c r="AP16" s="174">
        <f>SUM(AP18:AP18)</f>
        <v>0</v>
      </c>
      <c r="AQ16" s="186"/>
      <c r="AR16" s="179"/>
      <c r="AS16" s="180"/>
    </row>
    <row r="17" spans="1:45" s="99" customFormat="1" ht="43.5" customHeight="1" x14ac:dyDescent="0.4">
      <c r="A17" s="389" t="s">
        <v>159</v>
      </c>
      <c r="B17" s="139" t="s">
        <v>208</v>
      </c>
      <c r="C17" s="189" t="s">
        <v>245</v>
      </c>
      <c r="D17" s="190">
        <f>AD17</f>
        <v>3</v>
      </c>
      <c r="E17" s="191">
        <f t="shared" ref="E17:E18" si="2">D17*30</f>
        <v>90</v>
      </c>
      <c r="F17" s="191">
        <f t="shared" ref="F17:F18" si="3">G17+H17+I17</f>
        <v>32</v>
      </c>
      <c r="G17" s="192">
        <f>16*AA17</f>
        <v>16</v>
      </c>
      <c r="H17" s="191"/>
      <c r="I17" s="192">
        <f>16*AC17</f>
        <v>16</v>
      </c>
      <c r="J17" s="191">
        <f t="shared" ref="J17:J18" si="4">E17-F17</f>
        <v>58</v>
      </c>
      <c r="K17" s="193"/>
      <c r="L17" s="194"/>
      <c r="M17" s="195"/>
      <c r="N17" s="196"/>
      <c r="O17" s="197"/>
      <c r="P17" s="194"/>
      <c r="Q17" s="195"/>
      <c r="R17" s="196"/>
      <c r="S17" s="193"/>
      <c r="T17" s="194"/>
      <c r="U17" s="195"/>
      <c r="V17" s="196"/>
      <c r="W17" s="193"/>
      <c r="X17" s="194"/>
      <c r="Y17" s="195"/>
      <c r="Z17" s="196"/>
      <c r="AA17" s="193">
        <v>1</v>
      </c>
      <c r="AB17" s="194"/>
      <c r="AC17" s="198">
        <v>1</v>
      </c>
      <c r="AD17" s="199">
        <v>3</v>
      </c>
      <c r="AE17" s="200"/>
      <c r="AF17" s="194"/>
      <c r="AG17" s="198" t="s">
        <v>1</v>
      </c>
      <c r="AH17" s="199"/>
      <c r="AI17" s="200"/>
      <c r="AJ17" s="194"/>
      <c r="AK17" s="198"/>
      <c r="AL17" s="199"/>
      <c r="AM17" s="193"/>
      <c r="AN17" s="194"/>
      <c r="AO17" s="198"/>
      <c r="AP17" s="199"/>
      <c r="AQ17" s="191">
        <v>3</v>
      </c>
      <c r="AR17" s="201"/>
      <c r="AS17" s="208"/>
    </row>
    <row r="18" spans="1:45" s="98" customFormat="1" ht="42.75" customHeight="1" x14ac:dyDescent="0.4">
      <c r="A18" s="400" t="s">
        <v>173</v>
      </c>
      <c r="B18" s="397" t="s">
        <v>205</v>
      </c>
      <c r="C18" s="170" t="s">
        <v>211</v>
      </c>
      <c r="D18" s="789">
        <f>AD18</f>
        <v>2</v>
      </c>
      <c r="E18" s="791">
        <f t="shared" si="2"/>
        <v>60</v>
      </c>
      <c r="F18" s="791">
        <f t="shared" si="3"/>
        <v>24</v>
      </c>
      <c r="G18" s="791">
        <f>AA18*16</f>
        <v>16</v>
      </c>
      <c r="H18" s="791"/>
      <c r="I18" s="791">
        <f>16*AC18</f>
        <v>8</v>
      </c>
      <c r="J18" s="779">
        <f t="shared" si="4"/>
        <v>36</v>
      </c>
      <c r="K18" s="212"/>
      <c r="L18" s="213"/>
      <c r="M18" s="214"/>
      <c r="N18" s="215"/>
      <c r="O18" s="212"/>
      <c r="P18" s="213"/>
      <c r="Q18" s="214"/>
      <c r="R18" s="215"/>
      <c r="S18" s="781"/>
      <c r="T18" s="783"/>
      <c r="U18" s="785"/>
      <c r="V18" s="787"/>
      <c r="W18" s="216"/>
      <c r="X18" s="213"/>
      <c r="Y18" s="214"/>
      <c r="Z18" s="218"/>
      <c r="AA18" s="781">
        <v>1</v>
      </c>
      <c r="AB18" s="783"/>
      <c r="AC18" s="885">
        <v>0.5</v>
      </c>
      <c r="AD18" s="787">
        <v>2</v>
      </c>
      <c r="AE18" s="212"/>
      <c r="AF18" s="213"/>
      <c r="AG18" s="219"/>
      <c r="AH18" s="217"/>
      <c r="AI18" s="212"/>
      <c r="AJ18" s="213"/>
      <c r="AK18" s="214"/>
      <c r="AL18" s="217"/>
      <c r="AM18" s="216"/>
      <c r="AN18" s="220"/>
      <c r="AO18" s="214"/>
      <c r="AP18" s="221"/>
      <c r="AQ18" s="789">
        <v>3</v>
      </c>
      <c r="AR18" s="223"/>
      <c r="AS18" s="189"/>
    </row>
    <row r="19" spans="1:45" s="98" customFormat="1" ht="42.75" customHeight="1" x14ac:dyDescent="0.4">
      <c r="A19" s="400" t="s">
        <v>234</v>
      </c>
      <c r="B19" s="139" t="s">
        <v>215</v>
      </c>
      <c r="C19" s="189" t="s">
        <v>245</v>
      </c>
      <c r="D19" s="790"/>
      <c r="E19" s="792"/>
      <c r="F19" s="792"/>
      <c r="G19" s="792"/>
      <c r="H19" s="792"/>
      <c r="I19" s="792"/>
      <c r="J19" s="780"/>
      <c r="K19" s="212"/>
      <c r="L19" s="213"/>
      <c r="M19" s="214"/>
      <c r="N19" s="215"/>
      <c r="O19" s="212"/>
      <c r="P19" s="213"/>
      <c r="Q19" s="214"/>
      <c r="R19" s="215"/>
      <c r="S19" s="782"/>
      <c r="T19" s="784"/>
      <c r="U19" s="786"/>
      <c r="V19" s="788"/>
      <c r="W19" s="393"/>
      <c r="X19" s="213"/>
      <c r="Y19" s="394"/>
      <c r="Z19" s="218"/>
      <c r="AA19" s="782"/>
      <c r="AB19" s="784"/>
      <c r="AC19" s="886"/>
      <c r="AD19" s="788"/>
      <c r="AE19" s="212"/>
      <c r="AF19" s="213"/>
      <c r="AG19" s="395"/>
      <c r="AH19" s="217"/>
      <c r="AI19" s="212"/>
      <c r="AJ19" s="213"/>
      <c r="AK19" s="394"/>
      <c r="AL19" s="217"/>
      <c r="AM19" s="393"/>
      <c r="AN19" s="220"/>
      <c r="AO19" s="394"/>
      <c r="AP19" s="221"/>
      <c r="AQ19" s="790"/>
      <c r="AR19" s="396"/>
      <c r="AS19" s="279"/>
    </row>
    <row r="20" spans="1:45" s="98" customFormat="1" ht="23.25" customHeight="1" x14ac:dyDescent="0.4">
      <c r="A20" s="400" t="s">
        <v>235</v>
      </c>
      <c r="B20" s="139" t="s">
        <v>258</v>
      </c>
      <c r="C20" s="775" t="s">
        <v>204</v>
      </c>
      <c r="D20" s="790"/>
      <c r="E20" s="792"/>
      <c r="F20" s="792"/>
      <c r="G20" s="792"/>
      <c r="H20" s="792"/>
      <c r="I20" s="792"/>
      <c r="J20" s="780"/>
      <c r="K20" s="206"/>
      <c r="L20" s="204"/>
      <c r="M20" s="205"/>
      <c r="N20" s="196"/>
      <c r="O20" s="206"/>
      <c r="P20" s="204"/>
      <c r="Q20" s="205"/>
      <c r="R20" s="196"/>
      <c r="S20" s="782"/>
      <c r="T20" s="784"/>
      <c r="U20" s="786"/>
      <c r="V20" s="788"/>
      <c r="W20" s="193"/>
      <c r="X20" s="204"/>
      <c r="Y20" s="198"/>
      <c r="Z20" s="196"/>
      <c r="AA20" s="782"/>
      <c r="AB20" s="784"/>
      <c r="AC20" s="886"/>
      <c r="AD20" s="788"/>
      <c r="AE20" s="206"/>
      <c r="AF20" s="204"/>
      <c r="AG20" s="195"/>
      <c r="AH20" s="196"/>
      <c r="AI20" s="206"/>
      <c r="AJ20" s="204"/>
      <c r="AK20" s="198"/>
      <c r="AL20" s="196"/>
      <c r="AM20" s="193"/>
      <c r="AN20" s="194"/>
      <c r="AO20" s="198"/>
      <c r="AP20" s="199"/>
      <c r="AQ20" s="790"/>
      <c r="AR20" s="222"/>
      <c r="AS20" s="207"/>
    </row>
    <row r="21" spans="1:45" s="98" customFormat="1" ht="23.25" customHeight="1" x14ac:dyDescent="0.4">
      <c r="A21" s="400" t="s">
        <v>236</v>
      </c>
      <c r="B21" s="139" t="s">
        <v>214</v>
      </c>
      <c r="C21" s="776"/>
      <c r="D21" s="790"/>
      <c r="E21" s="792"/>
      <c r="F21" s="792"/>
      <c r="G21" s="792"/>
      <c r="H21" s="792"/>
      <c r="I21" s="792"/>
      <c r="J21" s="780"/>
      <c r="K21" s="206"/>
      <c r="L21" s="204"/>
      <c r="M21" s="205"/>
      <c r="N21" s="196"/>
      <c r="O21" s="206"/>
      <c r="P21" s="204"/>
      <c r="Q21" s="205"/>
      <c r="R21" s="196"/>
      <c r="S21" s="782"/>
      <c r="T21" s="784"/>
      <c r="U21" s="786"/>
      <c r="V21" s="788"/>
      <c r="W21" s="193"/>
      <c r="X21" s="204"/>
      <c r="Y21" s="198"/>
      <c r="Z21" s="196"/>
      <c r="AA21" s="782"/>
      <c r="AB21" s="784"/>
      <c r="AC21" s="886"/>
      <c r="AD21" s="788"/>
      <c r="AE21" s="206"/>
      <c r="AF21" s="204"/>
      <c r="AG21" s="195"/>
      <c r="AH21" s="196"/>
      <c r="AI21" s="206"/>
      <c r="AJ21" s="204"/>
      <c r="AK21" s="198"/>
      <c r="AL21" s="196"/>
      <c r="AM21" s="193"/>
      <c r="AN21" s="194"/>
      <c r="AO21" s="198"/>
      <c r="AP21" s="199"/>
      <c r="AQ21" s="790"/>
      <c r="AR21" s="222"/>
      <c r="AS21" s="207"/>
    </row>
    <row r="22" spans="1:45" s="98" customFormat="1" ht="23.25" customHeight="1" x14ac:dyDescent="0.4">
      <c r="A22" s="400" t="s">
        <v>237</v>
      </c>
      <c r="B22" s="139" t="s">
        <v>259</v>
      </c>
      <c r="C22" s="776"/>
      <c r="D22" s="790"/>
      <c r="E22" s="792"/>
      <c r="F22" s="792"/>
      <c r="G22" s="792"/>
      <c r="H22" s="792"/>
      <c r="I22" s="792"/>
      <c r="J22" s="780"/>
      <c r="K22" s="206"/>
      <c r="L22" s="204"/>
      <c r="M22" s="205"/>
      <c r="N22" s="196"/>
      <c r="O22" s="206"/>
      <c r="P22" s="204"/>
      <c r="Q22" s="205"/>
      <c r="R22" s="196"/>
      <c r="S22" s="782"/>
      <c r="T22" s="784"/>
      <c r="U22" s="786"/>
      <c r="V22" s="788"/>
      <c r="W22" s="193"/>
      <c r="X22" s="204"/>
      <c r="Y22" s="198"/>
      <c r="Z22" s="196"/>
      <c r="AA22" s="782"/>
      <c r="AB22" s="784"/>
      <c r="AC22" s="886"/>
      <c r="AD22" s="788"/>
      <c r="AE22" s="206"/>
      <c r="AF22" s="204"/>
      <c r="AG22" s="195"/>
      <c r="AH22" s="196"/>
      <c r="AI22" s="206"/>
      <c r="AJ22" s="204"/>
      <c r="AK22" s="198"/>
      <c r="AL22" s="196"/>
      <c r="AM22" s="193"/>
      <c r="AN22" s="194"/>
      <c r="AO22" s="198"/>
      <c r="AP22" s="199"/>
      <c r="AQ22" s="790"/>
      <c r="AR22" s="222"/>
      <c r="AS22" s="207"/>
    </row>
    <row r="23" spans="1:45" s="98" customFormat="1" ht="20.25" customHeight="1" thickBot="1" x14ac:dyDescent="0.45">
      <c r="A23" s="401" t="s">
        <v>238</v>
      </c>
      <c r="B23" s="139" t="s">
        <v>216</v>
      </c>
      <c r="C23" s="776"/>
      <c r="D23" s="790"/>
      <c r="E23" s="792"/>
      <c r="F23" s="792"/>
      <c r="G23" s="792"/>
      <c r="H23" s="792"/>
      <c r="I23" s="792"/>
      <c r="J23" s="780"/>
      <c r="K23" s="206"/>
      <c r="L23" s="204"/>
      <c r="M23" s="205"/>
      <c r="N23" s="196"/>
      <c r="O23" s="206"/>
      <c r="P23" s="204"/>
      <c r="Q23" s="205"/>
      <c r="R23" s="196"/>
      <c r="S23" s="782"/>
      <c r="T23" s="784"/>
      <c r="U23" s="786"/>
      <c r="V23" s="788"/>
      <c r="W23" s="193"/>
      <c r="X23" s="204"/>
      <c r="Y23" s="198"/>
      <c r="Z23" s="196"/>
      <c r="AA23" s="793"/>
      <c r="AB23" s="884"/>
      <c r="AC23" s="887"/>
      <c r="AD23" s="888"/>
      <c r="AE23" s="206"/>
      <c r="AF23" s="204"/>
      <c r="AG23" s="195"/>
      <c r="AH23" s="196"/>
      <c r="AI23" s="206"/>
      <c r="AJ23" s="204"/>
      <c r="AK23" s="198"/>
      <c r="AL23" s="196"/>
      <c r="AM23" s="193"/>
      <c r="AN23" s="194"/>
      <c r="AO23" s="198"/>
      <c r="AP23" s="199"/>
      <c r="AQ23" s="790"/>
      <c r="AR23" s="203"/>
      <c r="AS23" s="190"/>
    </row>
    <row r="24" spans="1:45" s="225" customFormat="1" ht="21.75" customHeight="1" thickBot="1" x14ac:dyDescent="0.4">
      <c r="A24" s="399" t="s">
        <v>149</v>
      </c>
      <c r="B24" s="690" t="s">
        <v>133</v>
      </c>
      <c r="C24" s="691"/>
      <c r="D24" s="777"/>
      <c r="E24" s="777"/>
      <c r="F24" s="777"/>
      <c r="G24" s="777"/>
      <c r="H24" s="777"/>
      <c r="I24" s="777"/>
      <c r="J24" s="777"/>
      <c r="K24" s="778"/>
      <c r="L24" s="778"/>
      <c r="M24" s="778"/>
      <c r="N24" s="691"/>
      <c r="O24" s="691"/>
      <c r="P24" s="691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691"/>
      <c r="AE24" s="691"/>
      <c r="AF24" s="691"/>
      <c r="AG24" s="691"/>
      <c r="AH24" s="691"/>
      <c r="AI24" s="691"/>
      <c r="AJ24" s="691"/>
      <c r="AK24" s="691"/>
      <c r="AL24" s="691"/>
      <c r="AM24" s="691"/>
      <c r="AN24" s="691"/>
      <c r="AO24" s="691"/>
      <c r="AP24" s="691"/>
      <c r="AQ24" s="691"/>
      <c r="AR24" s="691"/>
      <c r="AS24" s="692"/>
    </row>
    <row r="25" spans="1:45" s="167" customFormat="1" ht="47.25" customHeight="1" thickBot="1" x14ac:dyDescent="0.45">
      <c r="A25" s="767" t="s">
        <v>138</v>
      </c>
      <c r="B25" s="768"/>
      <c r="C25" s="172"/>
      <c r="D25" s="173">
        <f>D26+D32</f>
        <v>25</v>
      </c>
      <c r="E25" s="174">
        <f>E26+E27</f>
        <v>600</v>
      </c>
      <c r="F25" s="174"/>
      <c r="G25" s="554"/>
      <c r="H25" s="174"/>
      <c r="I25" s="554"/>
      <c r="J25" s="174"/>
      <c r="K25" s="769">
        <f>K26+K32</f>
        <v>0</v>
      </c>
      <c r="L25" s="770"/>
      <c r="M25" s="771"/>
      <c r="N25" s="176">
        <f>N26+N32</f>
        <v>0</v>
      </c>
      <c r="O25" s="769">
        <f>O26+O32</f>
        <v>16</v>
      </c>
      <c r="P25" s="770"/>
      <c r="Q25" s="771"/>
      <c r="R25" s="176">
        <f>R26+R32</f>
        <v>20</v>
      </c>
      <c r="S25" s="769">
        <f>S26+S32</f>
        <v>4</v>
      </c>
      <c r="T25" s="770"/>
      <c r="U25" s="771"/>
      <c r="V25" s="176">
        <f>V26+V32</f>
        <v>5</v>
      </c>
      <c r="W25" s="769">
        <f>W26+W32</f>
        <v>0</v>
      </c>
      <c r="X25" s="770"/>
      <c r="Y25" s="771"/>
      <c r="Z25" s="176">
        <f>Z26+Z32</f>
        <v>0</v>
      </c>
      <c r="AA25" s="769">
        <f>AA26+AA32</f>
        <v>0</v>
      </c>
      <c r="AB25" s="770"/>
      <c r="AC25" s="771"/>
      <c r="AD25" s="176">
        <f>AD26+AD32</f>
        <v>0</v>
      </c>
      <c r="AE25" s="769">
        <f>AE26+AE32</f>
        <v>0</v>
      </c>
      <c r="AF25" s="770"/>
      <c r="AG25" s="771"/>
      <c r="AH25" s="176">
        <f>AH26+AH32</f>
        <v>0</v>
      </c>
      <c r="AI25" s="769">
        <f>AI26+AI32</f>
        <v>0</v>
      </c>
      <c r="AJ25" s="770"/>
      <c r="AK25" s="771"/>
      <c r="AL25" s="176">
        <f>AL26+AL32</f>
        <v>0</v>
      </c>
      <c r="AM25" s="769">
        <f>AM26+AM32</f>
        <v>0</v>
      </c>
      <c r="AN25" s="770"/>
      <c r="AO25" s="771"/>
      <c r="AP25" s="176">
        <f>AP26+AP32</f>
        <v>0</v>
      </c>
      <c r="AQ25" s="178"/>
      <c r="AR25" s="179"/>
      <c r="AS25" s="180"/>
    </row>
    <row r="26" spans="1:45" s="168" customFormat="1" ht="40.5" customHeight="1" thickBot="1" x14ac:dyDescent="0.45">
      <c r="A26" s="181"/>
      <c r="B26" s="182" t="s">
        <v>46</v>
      </c>
      <c r="C26" s="172"/>
      <c r="D26" s="553">
        <f>SUM(D28:D31)</f>
        <v>20</v>
      </c>
      <c r="E26" s="553">
        <f>SUM(E28:E31)</f>
        <v>600</v>
      </c>
      <c r="F26" s="553"/>
      <c r="G26" s="553"/>
      <c r="H26" s="553"/>
      <c r="I26" s="553"/>
      <c r="J26" s="553"/>
      <c r="K26" s="772">
        <f>SUM(K28:M31)</f>
        <v>0</v>
      </c>
      <c r="L26" s="773"/>
      <c r="M26" s="774"/>
      <c r="N26" s="553">
        <f>SUM(N28:N31)</f>
        <v>0</v>
      </c>
      <c r="O26" s="772">
        <f>SUM(O28:Q31)</f>
        <v>16</v>
      </c>
      <c r="P26" s="773"/>
      <c r="Q26" s="774"/>
      <c r="R26" s="553">
        <f>SUM(R28:R31)</f>
        <v>20</v>
      </c>
      <c r="S26" s="772">
        <f>SUM(S28:U31)</f>
        <v>0</v>
      </c>
      <c r="T26" s="773"/>
      <c r="U26" s="774"/>
      <c r="V26" s="553">
        <f>SUM(V28:V31)</f>
        <v>0</v>
      </c>
      <c r="W26" s="772">
        <f>SUM(W28:Y31)</f>
        <v>0</v>
      </c>
      <c r="X26" s="773"/>
      <c r="Y26" s="774"/>
      <c r="Z26" s="553">
        <f>SUM(Z28:Z31)</f>
        <v>0</v>
      </c>
      <c r="AA26" s="772">
        <f>SUM(AA28:AC31)</f>
        <v>0</v>
      </c>
      <c r="AB26" s="773"/>
      <c r="AC26" s="774"/>
      <c r="AD26" s="553">
        <f>SUM(AD28:AD31)</f>
        <v>0</v>
      </c>
      <c r="AE26" s="772">
        <f>SUM(AE28:AG31)</f>
        <v>0</v>
      </c>
      <c r="AF26" s="773"/>
      <c r="AG26" s="774"/>
      <c r="AH26" s="553">
        <f>SUM(AH28:AH31)</f>
        <v>0</v>
      </c>
      <c r="AI26" s="772">
        <f>SUM(AI28:AK31)</f>
        <v>0</v>
      </c>
      <c r="AJ26" s="773"/>
      <c r="AK26" s="774"/>
      <c r="AL26" s="553">
        <f>SUM(AL28:AL31)</f>
        <v>0</v>
      </c>
      <c r="AM26" s="772">
        <f>SUM(AM28:AO31)</f>
        <v>0</v>
      </c>
      <c r="AN26" s="773"/>
      <c r="AO26" s="774"/>
      <c r="AP26" s="553">
        <f>SUM(AP28:AP31)</f>
        <v>0</v>
      </c>
      <c r="AQ26" s="186"/>
      <c r="AR26" s="94"/>
      <c r="AS26" s="180"/>
    </row>
    <row r="27" spans="1:45" s="168" customFormat="1" ht="1.5" customHeight="1" x14ac:dyDescent="0.4">
      <c r="A27" s="233"/>
      <c r="B27" s="249"/>
      <c r="C27" s="250"/>
      <c r="D27" s="251"/>
      <c r="E27" s="131"/>
      <c r="F27" s="549"/>
      <c r="G27" s="550"/>
      <c r="H27" s="550"/>
      <c r="I27" s="550"/>
      <c r="J27" s="253"/>
      <c r="K27" s="254"/>
      <c r="L27" s="255"/>
      <c r="M27" s="253"/>
      <c r="N27" s="123"/>
      <c r="O27" s="256"/>
      <c r="P27" s="255"/>
      <c r="Q27" s="257"/>
      <c r="R27" s="258"/>
      <c r="S27" s="256"/>
      <c r="T27" s="255"/>
      <c r="U27" s="257"/>
      <c r="V27" s="258"/>
      <c r="W27" s="549"/>
      <c r="X27" s="255"/>
      <c r="Y27" s="257"/>
      <c r="Z27" s="259"/>
      <c r="AA27" s="549"/>
      <c r="AB27" s="255"/>
      <c r="AC27" s="257"/>
      <c r="AD27" s="259"/>
      <c r="AE27" s="254"/>
      <c r="AF27" s="255"/>
      <c r="AG27" s="260"/>
      <c r="AH27" s="259"/>
      <c r="AI27" s="254"/>
      <c r="AJ27" s="255"/>
      <c r="AK27" s="257"/>
      <c r="AL27" s="259"/>
      <c r="AM27" s="549"/>
      <c r="AN27" s="550"/>
      <c r="AO27" s="257"/>
      <c r="AP27" s="261"/>
      <c r="AQ27" s="262"/>
      <c r="AR27" s="263"/>
      <c r="AS27" s="264"/>
    </row>
    <row r="28" spans="1:45" s="167" customFormat="1" ht="33.75" customHeight="1" x14ac:dyDescent="0.4">
      <c r="A28" s="227" t="s">
        <v>218</v>
      </c>
      <c r="B28" s="228" t="s">
        <v>260</v>
      </c>
      <c r="C28" s="229" t="s">
        <v>212</v>
      </c>
      <c r="D28" s="543">
        <f>R28</f>
        <v>5</v>
      </c>
      <c r="E28" s="561">
        <f t="shared" ref="E28:E31" si="5">D28*30</f>
        <v>150</v>
      </c>
      <c r="F28" s="231">
        <f>G28+H28+I28</f>
        <v>64</v>
      </c>
      <c r="G28" s="543">
        <f>O28*16</f>
        <v>32</v>
      </c>
      <c r="H28" s="543"/>
      <c r="I28" s="543">
        <f>16*Q28</f>
        <v>32</v>
      </c>
      <c r="J28" s="552">
        <f>E28-F28</f>
        <v>86</v>
      </c>
      <c r="K28" s="113"/>
      <c r="L28" s="83"/>
      <c r="M28" s="114"/>
      <c r="N28" s="112"/>
      <c r="O28" s="113">
        <v>2</v>
      </c>
      <c r="P28" s="83"/>
      <c r="Q28" s="114">
        <v>2</v>
      </c>
      <c r="R28" s="112">
        <v>5</v>
      </c>
      <c r="S28" s="113"/>
      <c r="T28" s="83"/>
      <c r="U28" s="114"/>
      <c r="V28" s="112"/>
      <c r="W28" s="84"/>
      <c r="X28" s="83"/>
      <c r="Y28" s="111"/>
      <c r="Z28" s="112"/>
      <c r="AA28" s="113"/>
      <c r="AB28" s="83"/>
      <c r="AC28" s="114"/>
      <c r="AD28" s="112"/>
      <c r="AE28" s="115"/>
      <c r="AF28" s="83"/>
      <c r="AG28" s="114"/>
      <c r="AH28" s="112"/>
      <c r="AI28" s="115"/>
      <c r="AJ28" s="83"/>
      <c r="AK28" s="114"/>
      <c r="AL28" s="112"/>
      <c r="AM28" s="113"/>
      <c r="AN28" s="83"/>
      <c r="AO28" s="114"/>
      <c r="AP28" s="112"/>
      <c r="AQ28" s="540">
        <v>2</v>
      </c>
      <c r="AR28" s="116"/>
      <c r="AS28" s="540"/>
    </row>
    <row r="29" spans="1:45" s="167" customFormat="1" ht="21.75" customHeight="1" x14ac:dyDescent="0.4">
      <c r="A29" s="233" t="s">
        <v>219</v>
      </c>
      <c r="B29" s="234" t="s">
        <v>261</v>
      </c>
      <c r="C29" s="235" t="s">
        <v>217</v>
      </c>
      <c r="D29" s="131">
        <f>R29</f>
        <v>5</v>
      </c>
      <c r="E29" s="132">
        <f t="shared" si="5"/>
        <v>150</v>
      </c>
      <c r="F29" s="236">
        <f>G29+H29+I29</f>
        <v>64</v>
      </c>
      <c r="G29" s="131">
        <f>O29*16</f>
        <v>32</v>
      </c>
      <c r="H29" s="131">
        <f>16*P29</f>
        <v>16</v>
      </c>
      <c r="I29" s="131">
        <f>16*Q29</f>
        <v>16</v>
      </c>
      <c r="J29" s="237">
        <f>E29-F29</f>
        <v>86</v>
      </c>
      <c r="K29" s="134"/>
      <c r="L29" s="121"/>
      <c r="M29" s="127"/>
      <c r="N29" s="128"/>
      <c r="O29" s="134">
        <v>2</v>
      </c>
      <c r="P29" s="121">
        <v>1</v>
      </c>
      <c r="Q29" s="127">
        <v>1</v>
      </c>
      <c r="R29" s="128">
        <v>5</v>
      </c>
      <c r="S29" s="115"/>
      <c r="T29" s="113"/>
      <c r="U29" s="124"/>
      <c r="V29" s="112"/>
      <c r="W29" s="113"/>
      <c r="X29" s="113"/>
      <c r="Y29" s="125"/>
      <c r="Z29" s="112"/>
      <c r="AA29" s="113"/>
      <c r="AB29" s="113"/>
      <c r="AC29" s="125"/>
      <c r="AD29" s="112"/>
      <c r="AE29" s="126"/>
      <c r="AF29" s="121"/>
      <c r="AG29" s="127"/>
      <c r="AH29" s="128"/>
      <c r="AI29" s="126"/>
      <c r="AJ29" s="121"/>
      <c r="AK29" s="127"/>
      <c r="AL29" s="128"/>
      <c r="AM29" s="113"/>
      <c r="AN29" s="113"/>
      <c r="AO29" s="125"/>
      <c r="AP29" s="112"/>
      <c r="AQ29" s="540">
        <v>2</v>
      </c>
      <c r="AR29" s="129"/>
      <c r="AS29" s="210"/>
    </row>
    <row r="30" spans="1:45" s="167" customFormat="1" ht="26.25" customHeight="1" x14ac:dyDescent="0.4">
      <c r="A30" s="238" t="s">
        <v>220</v>
      </c>
      <c r="B30" s="239" t="s">
        <v>262</v>
      </c>
      <c r="C30" s="170" t="s">
        <v>284</v>
      </c>
      <c r="D30" s="548">
        <f>R30</f>
        <v>5</v>
      </c>
      <c r="E30" s="143">
        <f t="shared" si="5"/>
        <v>150</v>
      </c>
      <c r="F30" s="241">
        <f>G30+H30+I30</f>
        <v>64</v>
      </c>
      <c r="G30" s="548">
        <f>O30*16</f>
        <v>16</v>
      </c>
      <c r="H30" s="548"/>
      <c r="I30" s="548">
        <v>48</v>
      </c>
      <c r="J30" s="551">
        <f>E30-F30</f>
        <v>86</v>
      </c>
      <c r="K30" s="144"/>
      <c r="L30" s="145"/>
      <c r="M30" s="149"/>
      <c r="N30" s="150"/>
      <c r="O30" s="148">
        <v>1</v>
      </c>
      <c r="P30" s="145"/>
      <c r="Q30" s="146">
        <v>3</v>
      </c>
      <c r="R30" s="147">
        <v>5</v>
      </c>
      <c r="S30" s="144"/>
      <c r="T30" s="145"/>
      <c r="U30" s="149"/>
      <c r="V30" s="150"/>
      <c r="W30" s="144"/>
      <c r="X30" s="145"/>
      <c r="Y30" s="149"/>
      <c r="Z30" s="150"/>
      <c r="AA30" s="144"/>
      <c r="AB30" s="145"/>
      <c r="AC30" s="149"/>
      <c r="AD30" s="150"/>
      <c r="AE30" s="151"/>
      <c r="AF30" s="145"/>
      <c r="AG30" s="149"/>
      <c r="AH30" s="150"/>
      <c r="AI30" s="151"/>
      <c r="AJ30" s="145"/>
      <c r="AK30" s="149"/>
      <c r="AL30" s="150"/>
      <c r="AM30" s="144"/>
      <c r="AN30" s="145"/>
      <c r="AO30" s="149"/>
      <c r="AP30" s="150"/>
      <c r="AQ30" s="540">
        <v>2</v>
      </c>
      <c r="AR30" s="141"/>
      <c r="AS30" s="558"/>
    </row>
    <row r="31" spans="1:45" s="167" customFormat="1" ht="69.75" customHeight="1" thickBot="1" x14ac:dyDescent="0.45">
      <c r="A31" s="238" t="s">
        <v>220</v>
      </c>
      <c r="B31" s="239" t="s">
        <v>222</v>
      </c>
      <c r="C31" s="240" t="s">
        <v>221</v>
      </c>
      <c r="D31" s="548">
        <v>5</v>
      </c>
      <c r="E31" s="143">
        <f t="shared" si="5"/>
        <v>150</v>
      </c>
      <c r="F31" s="241">
        <v>64</v>
      </c>
      <c r="G31" s="548">
        <v>32</v>
      </c>
      <c r="H31" s="548">
        <v>16</v>
      </c>
      <c r="I31" s="548">
        <v>16</v>
      </c>
      <c r="J31" s="551">
        <f>E31-F31</f>
        <v>86</v>
      </c>
      <c r="K31" s="148"/>
      <c r="L31" s="145"/>
      <c r="M31" s="146"/>
      <c r="N31" s="147"/>
      <c r="O31" s="148">
        <v>2</v>
      </c>
      <c r="P31" s="145">
        <v>1</v>
      </c>
      <c r="Q31" s="146">
        <v>1</v>
      </c>
      <c r="R31" s="147">
        <v>5</v>
      </c>
      <c r="S31" s="144"/>
      <c r="T31" s="145"/>
      <c r="U31" s="149"/>
      <c r="V31" s="150"/>
      <c r="W31" s="144"/>
      <c r="X31" s="145"/>
      <c r="Y31" s="149"/>
      <c r="Z31" s="150"/>
      <c r="AA31" s="144"/>
      <c r="AB31" s="145"/>
      <c r="AC31" s="149"/>
      <c r="AD31" s="150"/>
      <c r="AE31" s="151"/>
      <c r="AF31" s="145"/>
      <c r="AG31" s="149"/>
      <c r="AH31" s="150"/>
      <c r="AI31" s="151"/>
      <c r="AJ31" s="145"/>
      <c r="AK31" s="149"/>
      <c r="AL31" s="150"/>
      <c r="AM31" s="144"/>
      <c r="AN31" s="145"/>
      <c r="AO31" s="149"/>
      <c r="AP31" s="150"/>
      <c r="AQ31" s="542">
        <v>2</v>
      </c>
      <c r="AR31" s="141"/>
      <c r="AS31" s="558"/>
    </row>
    <row r="32" spans="1:45" s="168" customFormat="1" ht="29.25" customHeight="1" thickBot="1" x14ac:dyDescent="0.45">
      <c r="A32" s="165"/>
      <c r="B32" s="187" t="s">
        <v>206</v>
      </c>
      <c r="C32" s="269"/>
      <c r="D32" s="535">
        <v>5</v>
      </c>
      <c r="E32" s="158">
        <f>E33*1</f>
        <v>150</v>
      </c>
      <c r="F32" s="270"/>
      <c r="G32" s="536"/>
      <c r="H32" s="272"/>
      <c r="I32" s="272"/>
      <c r="J32" s="537"/>
      <c r="K32" s="664">
        <f>SUM(K34:M35)</f>
        <v>0</v>
      </c>
      <c r="L32" s="665"/>
      <c r="M32" s="666"/>
      <c r="N32" s="88">
        <f>SUM(N34)</f>
        <v>0</v>
      </c>
      <c r="O32" s="664">
        <f>SUM(O33:Q35)</f>
        <v>0</v>
      </c>
      <c r="P32" s="665"/>
      <c r="Q32" s="666"/>
      <c r="R32" s="166">
        <f>SUM(R33)</f>
        <v>0</v>
      </c>
      <c r="S32" s="799">
        <f>SUM(S33:U35)</f>
        <v>4</v>
      </c>
      <c r="T32" s="800"/>
      <c r="U32" s="801"/>
      <c r="V32" s="158">
        <f>SUM(V33)</f>
        <v>5</v>
      </c>
      <c r="W32" s="799">
        <f>SUM(W34:Y35)</f>
        <v>0</v>
      </c>
      <c r="X32" s="800"/>
      <c r="Y32" s="801"/>
      <c r="Z32" s="158">
        <f>SUM(Z34)</f>
        <v>0</v>
      </c>
      <c r="AA32" s="799">
        <f>SUM(AA34:AC35)</f>
        <v>0</v>
      </c>
      <c r="AB32" s="800"/>
      <c r="AC32" s="801"/>
      <c r="AD32" s="158">
        <f>SUM(AD34)</f>
        <v>0</v>
      </c>
      <c r="AE32" s="664">
        <f>SUM(AE34:AG35)</f>
        <v>0</v>
      </c>
      <c r="AF32" s="665"/>
      <c r="AG32" s="666"/>
      <c r="AH32" s="158">
        <f>SUM(AH34)</f>
        <v>0</v>
      </c>
      <c r="AI32" s="664">
        <f>SUM(AI34:AK35)</f>
        <v>0</v>
      </c>
      <c r="AJ32" s="665"/>
      <c r="AK32" s="666"/>
      <c r="AL32" s="158">
        <f>SUM(AL34)</f>
        <v>0</v>
      </c>
      <c r="AM32" s="799">
        <f>SUM(AM34:AO35)</f>
        <v>0</v>
      </c>
      <c r="AN32" s="800"/>
      <c r="AO32" s="801"/>
      <c r="AP32" s="156">
        <f>SUM(AP34)</f>
        <v>0</v>
      </c>
      <c r="AQ32" s="274"/>
      <c r="AR32" s="275"/>
      <c r="AS32" s="276"/>
    </row>
    <row r="33" spans="1:45" s="168" customFormat="1" ht="0.75" customHeight="1" x14ac:dyDescent="0.4">
      <c r="A33" s="169"/>
      <c r="B33" s="265"/>
      <c r="C33" s="266"/>
      <c r="D33" s="805">
        <f>V33</f>
        <v>5</v>
      </c>
      <c r="E33" s="807">
        <f>D33*30</f>
        <v>150</v>
      </c>
      <c r="F33" s="808">
        <f>SUM(G33:I35)</f>
        <v>64</v>
      </c>
      <c r="G33" s="809">
        <f>16*S33</f>
        <v>32</v>
      </c>
      <c r="H33" s="798"/>
      <c r="I33" s="809">
        <f>16*U33</f>
        <v>32</v>
      </c>
      <c r="J33" s="810">
        <f>E33-F33</f>
        <v>86</v>
      </c>
      <c r="K33" s="811"/>
      <c r="L33" s="794"/>
      <c r="M33" s="795"/>
      <c r="N33" s="796"/>
      <c r="O33" s="797"/>
      <c r="P33" s="798"/>
      <c r="Q33" s="795"/>
      <c r="R33" s="813"/>
      <c r="S33" s="797">
        <v>2</v>
      </c>
      <c r="T33" s="798"/>
      <c r="U33" s="795">
        <v>2</v>
      </c>
      <c r="V33" s="813">
        <v>5</v>
      </c>
      <c r="W33" s="803"/>
      <c r="X33" s="804"/>
      <c r="Y33" s="812"/>
      <c r="Z33" s="802"/>
      <c r="AA33" s="803"/>
      <c r="AB33" s="804"/>
      <c r="AC33" s="812"/>
      <c r="AD33" s="802"/>
      <c r="AE33" s="797"/>
      <c r="AF33" s="798"/>
      <c r="AG33" s="817"/>
      <c r="AH33" s="802"/>
      <c r="AI33" s="797"/>
      <c r="AJ33" s="798"/>
      <c r="AK33" s="817"/>
      <c r="AL33" s="802"/>
      <c r="AM33" s="803"/>
      <c r="AN33" s="804"/>
      <c r="AO33" s="812"/>
      <c r="AP33" s="814"/>
      <c r="AQ33" s="807">
        <v>3</v>
      </c>
      <c r="AR33" s="815"/>
      <c r="AS33" s="816"/>
    </row>
    <row r="34" spans="1:45" s="167" customFormat="1" ht="57.6" customHeight="1" x14ac:dyDescent="0.4">
      <c r="A34" s="403" t="s">
        <v>160</v>
      </c>
      <c r="B34" s="267" t="s">
        <v>266</v>
      </c>
      <c r="C34" s="170" t="s">
        <v>284</v>
      </c>
      <c r="D34" s="806"/>
      <c r="E34" s="807"/>
      <c r="F34" s="808"/>
      <c r="G34" s="809"/>
      <c r="H34" s="798"/>
      <c r="I34" s="809"/>
      <c r="J34" s="810"/>
      <c r="K34" s="811"/>
      <c r="L34" s="794"/>
      <c r="M34" s="795"/>
      <c r="N34" s="796"/>
      <c r="O34" s="797"/>
      <c r="P34" s="798"/>
      <c r="Q34" s="795"/>
      <c r="R34" s="813"/>
      <c r="S34" s="797"/>
      <c r="T34" s="798"/>
      <c r="U34" s="795"/>
      <c r="V34" s="813"/>
      <c r="W34" s="803"/>
      <c r="X34" s="804"/>
      <c r="Y34" s="812"/>
      <c r="Z34" s="802"/>
      <c r="AA34" s="803"/>
      <c r="AB34" s="804"/>
      <c r="AC34" s="812"/>
      <c r="AD34" s="802"/>
      <c r="AE34" s="797"/>
      <c r="AF34" s="798"/>
      <c r="AG34" s="817"/>
      <c r="AH34" s="802"/>
      <c r="AI34" s="797"/>
      <c r="AJ34" s="798"/>
      <c r="AK34" s="817"/>
      <c r="AL34" s="802"/>
      <c r="AM34" s="803"/>
      <c r="AN34" s="804"/>
      <c r="AO34" s="812"/>
      <c r="AP34" s="814"/>
      <c r="AQ34" s="807"/>
      <c r="AR34" s="815"/>
      <c r="AS34" s="816"/>
    </row>
    <row r="35" spans="1:45" s="168" customFormat="1" ht="87.6" customHeight="1" thickBot="1" x14ac:dyDescent="0.45">
      <c r="A35" s="403" t="s">
        <v>179</v>
      </c>
      <c r="B35" s="267" t="s">
        <v>326</v>
      </c>
      <c r="C35" s="268" t="s">
        <v>285</v>
      </c>
      <c r="D35" s="806"/>
      <c r="E35" s="807"/>
      <c r="F35" s="808"/>
      <c r="G35" s="809"/>
      <c r="H35" s="798"/>
      <c r="I35" s="809"/>
      <c r="J35" s="810"/>
      <c r="K35" s="811"/>
      <c r="L35" s="794"/>
      <c r="M35" s="795"/>
      <c r="N35" s="796"/>
      <c r="O35" s="797"/>
      <c r="P35" s="798"/>
      <c r="Q35" s="795"/>
      <c r="R35" s="813"/>
      <c r="S35" s="797"/>
      <c r="T35" s="798"/>
      <c r="U35" s="795"/>
      <c r="V35" s="813"/>
      <c r="W35" s="803"/>
      <c r="X35" s="804"/>
      <c r="Y35" s="812"/>
      <c r="Z35" s="802"/>
      <c r="AA35" s="803"/>
      <c r="AB35" s="804"/>
      <c r="AC35" s="812"/>
      <c r="AD35" s="802"/>
      <c r="AE35" s="797"/>
      <c r="AF35" s="798"/>
      <c r="AG35" s="817"/>
      <c r="AH35" s="802"/>
      <c r="AI35" s="797"/>
      <c r="AJ35" s="798"/>
      <c r="AK35" s="817"/>
      <c r="AL35" s="802"/>
      <c r="AM35" s="803"/>
      <c r="AN35" s="804"/>
      <c r="AO35" s="812"/>
      <c r="AP35" s="814"/>
      <c r="AQ35" s="807"/>
      <c r="AR35" s="815"/>
      <c r="AS35" s="816"/>
    </row>
    <row r="36" spans="1:45" s="225" customFormat="1" ht="23.25" customHeight="1" thickBot="1" x14ac:dyDescent="0.4">
      <c r="A36" s="91" t="s">
        <v>154</v>
      </c>
      <c r="B36" s="690" t="s">
        <v>52</v>
      </c>
      <c r="C36" s="691"/>
      <c r="D36" s="691"/>
      <c r="E36" s="691"/>
      <c r="F36" s="691"/>
      <c r="G36" s="691"/>
      <c r="H36" s="691"/>
      <c r="I36" s="691"/>
      <c r="J36" s="691"/>
      <c r="K36" s="691"/>
      <c r="L36" s="691"/>
      <c r="M36" s="691"/>
      <c r="N36" s="691"/>
      <c r="O36" s="691"/>
      <c r="P36" s="691"/>
      <c r="Q36" s="691"/>
      <c r="R36" s="691"/>
      <c r="S36" s="691"/>
      <c r="T36" s="691"/>
      <c r="U36" s="691"/>
      <c r="V36" s="691"/>
      <c r="W36" s="691"/>
      <c r="X36" s="691"/>
      <c r="Y36" s="691"/>
      <c r="Z36" s="691"/>
      <c r="AA36" s="691"/>
      <c r="AB36" s="691"/>
      <c r="AC36" s="691"/>
      <c r="AD36" s="691"/>
      <c r="AE36" s="691"/>
      <c r="AF36" s="691"/>
      <c r="AG36" s="691"/>
      <c r="AH36" s="691"/>
      <c r="AI36" s="691"/>
      <c r="AJ36" s="691"/>
      <c r="AK36" s="691"/>
      <c r="AL36" s="691"/>
      <c r="AM36" s="691"/>
      <c r="AN36" s="691"/>
      <c r="AO36" s="691"/>
      <c r="AP36" s="691"/>
      <c r="AQ36" s="691"/>
      <c r="AR36" s="691"/>
      <c r="AS36" s="692"/>
    </row>
    <row r="37" spans="1:45" s="167" customFormat="1" ht="19.5" customHeight="1" thickBot="1" x14ac:dyDescent="0.45">
      <c r="A37" s="767" t="s">
        <v>138</v>
      </c>
      <c r="B37" s="768"/>
      <c r="C37" s="269"/>
      <c r="D37" s="158">
        <f>D38+D55</f>
        <v>110</v>
      </c>
      <c r="E37" s="156">
        <f>E38+E55</f>
        <v>3150</v>
      </c>
      <c r="F37" s="156"/>
      <c r="G37" s="557"/>
      <c r="H37" s="156"/>
      <c r="I37" s="557"/>
      <c r="J37" s="156"/>
      <c r="K37" s="799">
        <f>K38+K55</f>
        <v>0</v>
      </c>
      <c r="L37" s="800"/>
      <c r="M37" s="801"/>
      <c r="N37" s="156">
        <f>N38+N55</f>
        <v>0</v>
      </c>
      <c r="O37" s="799">
        <f>O38+O55</f>
        <v>4</v>
      </c>
      <c r="P37" s="800"/>
      <c r="Q37" s="801"/>
      <c r="R37" s="277">
        <f>R38+R55</f>
        <v>5</v>
      </c>
      <c r="S37" s="799">
        <f>S38+S55</f>
        <v>10</v>
      </c>
      <c r="T37" s="800"/>
      <c r="U37" s="801"/>
      <c r="V37" s="156">
        <f>V38+V55</f>
        <v>15</v>
      </c>
      <c r="W37" s="799">
        <f>W38+W55</f>
        <v>8</v>
      </c>
      <c r="X37" s="800"/>
      <c r="Y37" s="801"/>
      <c r="Z37" s="277">
        <f>Z38+Z55</f>
        <v>15</v>
      </c>
      <c r="AA37" s="799">
        <f>AA38+AA55</f>
        <v>20</v>
      </c>
      <c r="AB37" s="800"/>
      <c r="AC37" s="801"/>
      <c r="AD37" s="156">
        <f>AD38+AD55</f>
        <v>25</v>
      </c>
      <c r="AE37" s="799">
        <f>AE38+AE55</f>
        <v>20</v>
      </c>
      <c r="AF37" s="800"/>
      <c r="AG37" s="801"/>
      <c r="AH37" s="156">
        <f>AH38+AH55</f>
        <v>25</v>
      </c>
      <c r="AI37" s="799">
        <f>AI38+AI55</f>
        <v>19</v>
      </c>
      <c r="AJ37" s="800"/>
      <c r="AK37" s="801"/>
      <c r="AL37" s="156">
        <f>AL38+AL55</f>
        <v>25</v>
      </c>
      <c r="AM37" s="799">
        <f>AM38+AM55</f>
        <v>0</v>
      </c>
      <c r="AN37" s="800"/>
      <c r="AO37" s="801"/>
      <c r="AP37" s="156">
        <f>AP38+AP55</f>
        <v>0</v>
      </c>
      <c r="AQ37" s="90"/>
      <c r="AR37" s="154"/>
      <c r="AS37" s="90"/>
    </row>
    <row r="38" spans="1:45" s="168" customFormat="1" ht="50.25" customHeight="1" thickBot="1" x14ac:dyDescent="0.45">
      <c r="A38" s="165"/>
      <c r="B38" s="385" t="s">
        <v>46</v>
      </c>
      <c r="C38" s="269"/>
      <c r="D38" s="447">
        <f>SUM(D39:D54)</f>
        <v>76</v>
      </c>
      <c r="E38" s="556">
        <f>SUM(E39:E54)</f>
        <v>2280</v>
      </c>
      <c r="F38" s="556"/>
      <c r="G38" s="415"/>
      <c r="H38" s="415"/>
      <c r="I38" s="415"/>
      <c r="J38" s="556"/>
      <c r="K38" s="799">
        <f>SUM(K39:M54)</f>
        <v>0</v>
      </c>
      <c r="L38" s="800"/>
      <c r="M38" s="801"/>
      <c r="N38" s="156">
        <f>SUM(N39:N54)</f>
        <v>0</v>
      </c>
      <c r="O38" s="799">
        <f>SUM(O39:Q54)</f>
        <v>4</v>
      </c>
      <c r="P38" s="800"/>
      <c r="Q38" s="801"/>
      <c r="R38" s="277">
        <f>SUM(R39:R54)</f>
        <v>5</v>
      </c>
      <c r="S38" s="799">
        <f>SUM(S39:U54)</f>
        <v>10</v>
      </c>
      <c r="T38" s="800"/>
      <c r="U38" s="801"/>
      <c r="V38" s="156">
        <f>SUM(V39:V54)</f>
        <v>15</v>
      </c>
      <c r="W38" s="799">
        <f>SUM(W39:Y54)</f>
        <v>4</v>
      </c>
      <c r="X38" s="800"/>
      <c r="Y38" s="801"/>
      <c r="Z38" s="156">
        <f>SUM(Z39:Z54)</f>
        <v>5</v>
      </c>
      <c r="AA38" s="799">
        <f>SUM(AA39:AC54)</f>
        <v>20</v>
      </c>
      <c r="AB38" s="800"/>
      <c r="AC38" s="801"/>
      <c r="AD38" s="156">
        <f>SUM(AD39:AD54)</f>
        <v>25</v>
      </c>
      <c r="AE38" s="799">
        <f>SUM(AE39:AG54)</f>
        <v>11</v>
      </c>
      <c r="AF38" s="800"/>
      <c r="AG38" s="801"/>
      <c r="AH38" s="156">
        <f>SUM(AH39:AH54)</f>
        <v>13</v>
      </c>
      <c r="AI38" s="799">
        <f>SUM(AI39:AK54)</f>
        <v>10</v>
      </c>
      <c r="AJ38" s="800"/>
      <c r="AK38" s="801"/>
      <c r="AL38" s="156">
        <f>SUM(AL39:AL54)</f>
        <v>13</v>
      </c>
      <c r="AM38" s="799">
        <f>SUM(AM39:AO54)</f>
        <v>0</v>
      </c>
      <c r="AN38" s="800"/>
      <c r="AO38" s="801"/>
      <c r="AP38" s="156">
        <f>SUM(AP39:AP54)</f>
        <v>0</v>
      </c>
      <c r="AQ38" s="153"/>
      <c r="AR38" s="538"/>
      <c r="AS38" s="90"/>
    </row>
    <row r="39" spans="1:45" s="168" customFormat="1" ht="51" customHeight="1" x14ac:dyDescent="0.4">
      <c r="A39" s="117" t="s">
        <v>161</v>
      </c>
      <c r="B39" s="365" t="s">
        <v>269</v>
      </c>
      <c r="C39" s="366" t="s">
        <v>285</v>
      </c>
      <c r="D39" s="413">
        <f>R39</f>
        <v>5</v>
      </c>
      <c r="E39" s="543">
        <f>D39*30</f>
        <v>150</v>
      </c>
      <c r="F39" s="231">
        <f>G39+H39+I39</f>
        <v>64</v>
      </c>
      <c r="G39" s="550">
        <f>O39*16</f>
        <v>32</v>
      </c>
      <c r="H39" s="550">
        <f t="shared" ref="H39:I39" si="6">P39*16</f>
        <v>16</v>
      </c>
      <c r="I39" s="550">
        <f t="shared" si="6"/>
        <v>16</v>
      </c>
      <c r="J39" s="552">
        <f>E39-F39</f>
        <v>86</v>
      </c>
      <c r="K39" s="545"/>
      <c r="L39" s="546"/>
      <c r="M39" s="544"/>
      <c r="N39" s="119"/>
      <c r="O39" s="560">
        <v>2</v>
      </c>
      <c r="P39" s="546">
        <v>1</v>
      </c>
      <c r="Q39" s="282">
        <v>1</v>
      </c>
      <c r="R39" s="370">
        <v>5</v>
      </c>
      <c r="S39" s="280"/>
      <c r="T39" s="546"/>
      <c r="U39" s="282"/>
      <c r="V39" s="559"/>
      <c r="W39" s="280"/>
      <c r="X39" s="546"/>
      <c r="Y39" s="282"/>
      <c r="Z39" s="559"/>
      <c r="AA39" s="280"/>
      <c r="AB39" s="546"/>
      <c r="AC39" s="282"/>
      <c r="AD39" s="559"/>
      <c r="AE39" s="545"/>
      <c r="AF39" s="546"/>
      <c r="AG39" s="286"/>
      <c r="AH39" s="559"/>
      <c r="AI39" s="545"/>
      <c r="AJ39" s="546"/>
      <c r="AK39" s="282"/>
      <c r="AL39" s="559"/>
      <c r="AM39" s="280"/>
      <c r="AN39" s="547"/>
      <c r="AO39" s="282"/>
      <c r="AP39" s="541"/>
      <c r="AQ39" s="540">
        <v>2</v>
      </c>
      <c r="AR39" s="116"/>
      <c r="AS39" s="543"/>
    </row>
    <row r="40" spans="1:45" s="168" customFormat="1" ht="41.55" customHeight="1" x14ac:dyDescent="0.4">
      <c r="A40" s="117" t="s">
        <v>180</v>
      </c>
      <c r="B40" s="372" t="s">
        <v>267</v>
      </c>
      <c r="C40" s="170" t="s">
        <v>287</v>
      </c>
      <c r="D40" s="373">
        <f>V40</f>
        <v>5</v>
      </c>
      <c r="E40" s="131">
        <f t="shared" ref="E40:E54" si="7">D40*30</f>
        <v>150</v>
      </c>
      <c r="F40" s="236">
        <f t="shared" ref="F40:F54" si="8">G40+H40+I40</f>
        <v>48</v>
      </c>
      <c r="G40" s="550">
        <f>16*S40</f>
        <v>32</v>
      </c>
      <c r="H40" s="550"/>
      <c r="I40" s="550">
        <f t="shared" ref="I40" si="9">16*U40</f>
        <v>16</v>
      </c>
      <c r="J40" s="237">
        <f t="shared" ref="J40:J54" si="10">E40-F40</f>
        <v>102</v>
      </c>
      <c r="K40" s="254"/>
      <c r="L40" s="255"/>
      <c r="M40" s="253"/>
      <c r="N40" s="123"/>
      <c r="O40" s="256"/>
      <c r="P40" s="255"/>
      <c r="Q40" s="257"/>
      <c r="R40" s="258"/>
      <c r="S40" s="549">
        <v>2</v>
      </c>
      <c r="T40" s="255"/>
      <c r="U40" s="257">
        <v>1</v>
      </c>
      <c r="V40" s="259">
        <v>5</v>
      </c>
      <c r="W40" s="549"/>
      <c r="X40" s="255"/>
      <c r="Y40" s="257"/>
      <c r="Z40" s="259"/>
      <c r="AA40" s="549"/>
      <c r="AB40" s="255"/>
      <c r="AC40" s="257"/>
      <c r="AD40" s="259"/>
      <c r="AE40" s="254"/>
      <c r="AF40" s="255"/>
      <c r="AG40" s="260"/>
      <c r="AH40" s="259"/>
      <c r="AI40" s="254"/>
      <c r="AJ40" s="255"/>
      <c r="AK40" s="260"/>
      <c r="AL40" s="259"/>
      <c r="AM40" s="549"/>
      <c r="AN40" s="550"/>
      <c r="AO40" s="257"/>
      <c r="AP40" s="261"/>
      <c r="AQ40" s="540">
        <v>3</v>
      </c>
      <c r="AR40" s="135"/>
      <c r="AS40" s="131"/>
    </row>
    <row r="41" spans="1:45" s="168" customFormat="1" ht="51" customHeight="1" x14ac:dyDescent="0.4">
      <c r="A41" s="117" t="s">
        <v>181</v>
      </c>
      <c r="B41" s="374" t="s">
        <v>268</v>
      </c>
      <c r="C41" s="170" t="s">
        <v>288</v>
      </c>
      <c r="D41" s="251">
        <f>V41</f>
        <v>5</v>
      </c>
      <c r="E41" s="131">
        <f t="shared" si="7"/>
        <v>150</v>
      </c>
      <c r="F41" s="236">
        <f t="shared" si="8"/>
        <v>64</v>
      </c>
      <c r="G41" s="550">
        <f>16*S41</f>
        <v>32</v>
      </c>
      <c r="H41" s="550">
        <f>16*T41</f>
        <v>32</v>
      </c>
      <c r="I41" s="550"/>
      <c r="J41" s="237">
        <f t="shared" si="10"/>
        <v>86</v>
      </c>
      <c r="K41" s="254"/>
      <c r="L41" s="255"/>
      <c r="M41" s="253"/>
      <c r="N41" s="123"/>
      <c r="O41" s="256"/>
      <c r="P41" s="255"/>
      <c r="Q41" s="257"/>
      <c r="R41" s="258"/>
      <c r="S41" s="549">
        <v>2</v>
      </c>
      <c r="T41" s="255">
        <v>2</v>
      </c>
      <c r="U41" s="257"/>
      <c r="V41" s="259">
        <v>5</v>
      </c>
      <c r="W41" s="549"/>
      <c r="X41" s="255"/>
      <c r="Y41" s="257"/>
      <c r="Z41" s="259"/>
      <c r="AA41" s="549"/>
      <c r="AB41" s="255"/>
      <c r="AC41" s="257"/>
      <c r="AD41" s="259"/>
      <c r="AE41" s="254"/>
      <c r="AF41" s="255"/>
      <c r="AG41" s="260"/>
      <c r="AH41" s="259"/>
      <c r="AI41" s="254"/>
      <c r="AJ41" s="255"/>
      <c r="AK41" s="257"/>
      <c r="AL41" s="259"/>
      <c r="AM41" s="549"/>
      <c r="AN41" s="550"/>
      <c r="AO41" s="257"/>
      <c r="AP41" s="261"/>
      <c r="AQ41" s="540">
        <v>3</v>
      </c>
      <c r="AR41" s="135"/>
      <c r="AS41" s="131"/>
    </row>
    <row r="42" spans="1:45" s="168" customFormat="1" ht="51" customHeight="1" x14ac:dyDescent="0.4">
      <c r="A42" s="117" t="s">
        <v>182</v>
      </c>
      <c r="B42" s="375" t="s">
        <v>274</v>
      </c>
      <c r="C42" s="170" t="s">
        <v>291</v>
      </c>
      <c r="D42" s="290">
        <f>V42</f>
        <v>5</v>
      </c>
      <c r="E42" s="131">
        <f t="shared" si="7"/>
        <v>150</v>
      </c>
      <c r="F42" s="236">
        <f t="shared" si="8"/>
        <v>48</v>
      </c>
      <c r="G42" s="550">
        <f>16*S42</f>
        <v>32</v>
      </c>
      <c r="H42" s="550">
        <f>16*T42</f>
        <v>16</v>
      </c>
      <c r="I42" s="550"/>
      <c r="J42" s="237">
        <f t="shared" si="10"/>
        <v>102</v>
      </c>
      <c r="K42" s="254"/>
      <c r="L42" s="255"/>
      <c r="M42" s="253"/>
      <c r="N42" s="123"/>
      <c r="O42" s="256"/>
      <c r="P42" s="255"/>
      <c r="Q42" s="257"/>
      <c r="R42" s="258"/>
      <c r="S42" s="549">
        <v>2</v>
      </c>
      <c r="T42" s="255">
        <v>1</v>
      </c>
      <c r="U42" s="257"/>
      <c r="V42" s="259">
        <v>5</v>
      </c>
      <c r="W42" s="549"/>
      <c r="X42" s="255"/>
      <c r="Y42" s="257"/>
      <c r="Z42" s="259"/>
      <c r="AA42" s="549"/>
      <c r="AB42" s="255"/>
      <c r="AC42" s="257"/>
      <c r="AD42" s="259"/>
      <c r="AE42" s="254"/>
      <c r="AF42" s="255"/>
      <c r="AG42" s="260"/>
      <c r="AH42" s="259"/>
      <c r="AI42" s="254"/>
      <c r="AJ42" s="255"/>
      <c r="AK42" s="257"/>
      <c r="AL42" s="259"/>
      <c r="AM42" s="549"/>
      <c r="AN42" s="550"/>
      <c r="AO42" s="257"/>
      <c r="AP42" s="261"/>
      <c r="AQ42" s="540">
        <v>3</v>
      </c>
      <c r="AR42" s="135"/>
      <c r="AS42" s="131"/>
    </row>
    <row r="43" spans="1:45" s="168" customFormat="1" ht="50.55" customHeight="1" x14ac:dyDescent="0.4">
      <c r="A43" s="117" t="s">
        <v>183</v>
      </c>
      <c r="B43" s="374" t="s">
        <v>334</v>
      </c>
      <c r="C43" s="170" t="s">
        <v>289</v>
      </c>
      <c r="D43" s="290">
        <f>Z43+AD43</f>
        <v>9</v>
      </c>
      <c r="E43" s="131">
        <f t="shared" si="7"/>
        <v>270</v>
      </c>
      <c r="F43" s="236">
        <f t="shared" si="8"/>
        <v>112</v>
      </c>
      <c r="G43" s="550">
        <f>W43*16*AA43</f>
        <v>64</v>
      </c>
      <c r="H43" s="550">
        <v>32</v>
      </c>
      <c r="I43" s="550">
        <f>Y43*16</f>
        <v>16</v>
      </c>
      <c r="J43" s="237">
        <f t="shared" si="10"/>
        <v>158</v>
      </c>
      <c r="K43" s="254"/>
      <c r="L43" s="255"/>
      <c r="M43" s="253"/>
      <c r="N43" s="123"/>
      <c r="O43" s="256"/>
      <c r="P43" s="255"/>
      <c r="Q43" s="257"/>
      <c r="R43" s="258"/>
      <c r="S43" s="549"/>
      <c r="T43" s="255"/>
      <c r="U43" s="257"/>
      <c r="V43" s="259"/>
      <c r="W43" s="549">
        <v>2</v>
      </c>
      <c r="X43" s="255">
        <v>1</v>
      </c>
      <c r="Y43" s="257">
        <v>1</v>
      </c>
      <c r="Z43" s="259">
        <v>5</v>
      </c>
      <c r="AA43" s="549">
        <v>2</v>
      </c>
      <c r="AB43" s="255">
        <v>1</v>
      </c>
      <c r="AC43" s="257"/>
      <c r="AD43" s="259">
        <v>4</v>
      </c>
      <c r="AE43" s="254"/>
      <c r="AF43" s="255"/>
      <c r="AG43" s="260"/>
      <c r="AH43" s="259"/>
      <c r="AI43" s="254"/>
      <c r="AJ43" s="255"/>
      <c r="AK43" s="257"/>
      <c r="AL43" s="259"/>
      <c r="AM43" s="549"/>
      <c r="AN43" s="550"/>
      <c r="AO43" s="257"/>
      <c r="AP43" s="261"/>
      <c r="AQ43" s="540">
        <v>4.5</v>
      </c>
      <c r="AR43" s="135"/>
      <c r="AS43" s="131"/>
    </row>
    <row r="44" spans="1:45" s="168" customFormat="1" ht="51" customHeight="1" x14ac:dyDescent="0.4">
      <c r="A44" s="117" t="s">
        <v>184</v>
      </c>
      <c r="B44" s="374" t="s">
        <v>270</v>
      </c>
      <c r="C44" s="170" t="s">
        <v>288</v>
      </c>
      <c r="D44" s="290">
        <f>AD44</f>
        <v>4</v>
      </c>
      <c r="E44" s="131">
        <f t="shared" si="7"/>
        <v>120</v>
      </c>
      <c r="F44" s="236">
        <f t="shared" si="8"/>
        <v>48</v>
      </c>
      <c r="G44" s="550">
        <f>AA44*16</f>
        <v>32</v>
      </c>
      <c r="H44" s="550"/>
      <c r="I44" s="550">
        <f t="shared" ref="I44:I47" si="11">AC44*16</f>
        <v>16</v>
      </c>
      <c r="J44" s="237">
        <f t="shared" si="10"/>
        <v>72</v>
      </c>
      <c r="K44" s="254"/>
      <c r="L44" s="255"/>
      <c r="M44" s="253"/>
      <c r="N44" s="123"/>
      <c r="O44" s="256"/>
      <c r="P44" s="255"/>
      <c r="Q44" s="257"/>
      <c r="R44" s="258"/>
      <c r="S44" s="549"/>
      <c r="T44" s="255"/>
      <c r="U44" s="257"/>
      <c r="V44" s="259"/>
      <c r="W44" s="549"/>
      <c r="X44" s="255"/>
      <c r="Y44" s="257"/>
      <c r="Z44" s="259"/>
      <c r="AA44" s="549">
        <v>2</v>
      </c>
      <c r="AB44" s="255"/>
      <c r="AC44" s="257">
        <v>1</v>
      </c>
      <c r="AD44" s="259">
        <v>4</v>
      </c>
      <c r="AE44" s="254"/>
      <c r="AF44" s="255"/>
      <c r="AG44" s="260"/>
      <c r="AH44" s="259"/>
      <c r="AI44" s="254"/>
      <c r="AJ44" s="255"/>
      <c r="AK44" s="257"/>
      <c r="AL44" s="259"/>
      <c r="AM44" s="549"/>
      <c r="AN44" s="550"/>
      <c r="AO44" s="257"/>
      <c r="AP44" s="261"/>
      <c r="AQ44" s="540">
        <v>5</v>
      </c>
      <c r="AR44" s="135"/>
      <c r="AS44" s="131"/>
    </row>
    <row r="45" spans="1:45" s="168" customFormat="1" ht="63.6" customHeight="1" x14ac:dyDescent="0.4">
      <c r="A45" s="117" t="s">
        <v>300</v>
      </c>
      <c r="B45" s="300" t="s">
        <v>265</v>
      </c>
      <c r="C45" s="289" t="s">
        <v>336</v>
      </c>
      <c r="D45" s="290">
        <f>AD45</f>
        <v>4</v>
      </c>
      <c r="E45" s="543">
        <f t="shared" si="7"/>
        <v>120</v>
      </c>
      <c r="F45" s="231">
        <f t="shared" si="8"/>
        <v>64</v>
      </c>
      <c r="G45" s="550">
        <f>AA45*16</f>
        <v>32</v>
      </c>
      <c r="H45" s="550">
        <f t="shared" ref="H45:H47" si="12">AB45*16</f>
        <v>16</v>
      </c>
      <c r="I45" s="550">
        <f t="shared" si="11"/>
        <v>16</v>
      </c>
      <c r="J45" s="552">
        <f t="shared" si="10"/>
        <v>56</v>
      </c>
      <c r="K45" s="291"/>
      <c r="L45" s="292"/>
      <c r="M45" s="293"/>
      <c r="N45" s="261"/>
      <c r="O45" s="297"/>
      <c r="P45" s="298"/>
      <c r="Q45" s="299"/>
      <c r="R45" s="294"/>
      <c r="S45" s="291"/>
      <c r="T45" s="292"/>
      <c r="U45" s="293"/>
      <c r="V45" s="261"/>
      <c r="W45" s="549"/>
      <c r="X45" s="255"/>
      <c r="Y45" s="257"/>
      <c r="Z45" s="136"/>
      <c r="AA45" s="549">
        <v>2</v>
      </c>
      <c r="AB45" s="255">
        <v>1</v>
      </c>
      <c r="AC45" s="257">
        <v>1</v>
      </c>
      <c r="AD45" s="136">
        <v>4</v>
      </c>
      <c r="AE45" s="254"/>
      <c r="AF45" s="255"/>
      <c r="AG45" s="260"/>
      <c r="AH45" s="259"/>
      <c r="AI45" s="254"/>
      <c r="AJ45" s="255"/>
      <c r="AK45" s="257"/>
      <c r="AL45" s="259"/>
      <c r="AM45" s="549"/>
      <c r="AN45" s="550"/>
      <c r="AO45" s="257"/>
      <c r="AP45" s="261"/>
      <c r="AQ45" s="540">
        <v>5</v>
      </c>
      <c r="AR45" s="135"/>
      <c r="AS45" s="131"/>
    </row>
    <row r="46" spans="1:45" s="168" customFormat="1" ht="63.6" customHeight="1" x14ac:dyDescent="0.4">
      <c r="A46" s="117" t="s">
        <v>185</v>
      </c>
      <c r="B46" s="424" t="s">
        <v>299</v>
      </c>
      <c r="C46" s="170" t="s">
        <v>288</v>
      </c>
      <c r="D46" s="373">
        <f>AD46</f>
        <v>4</v>
      </c>
      <c r="E46" s="131">
        <f t="shared" si="7"/>
        <v>120</v>
      </c>
      <c r="F46" s="131">
        <f t="shared" si="8"/>
        <v>48</v>
      </c>
      <c r="G46" s="550">
        <f t="shared" ref="G46:G47" si="13">AA46*16</f>
        <v>32</v>
      </c>
      <c r="H46" s="550">
        <f t="shared" si="12"/>
        <v>16</v>
      </c>
      <c r="I46" s="550"/>
      <c r="J46" s="131">
        <f t="shared" si="10"/>
        <v>72</v>
      </c>
      <c r="K46" s="254"/>
      <c r="L46" s="255"/>
      <c r="M46" s="253"/>
      <c r="N46" s="123"/>
      <c r="O46" s="256"/>
      <c r="P46" s="255"/>
      <c r="Q46" s="257"/>
      <c r="R46" s="258"/>
      <c r="S46" s="549"/>
      <c r="T46" s="255"/>
      <c r="U46" s="257"/>
      <c r="V46" s="259"/>
      <c r="W46" s="549"/>
      <c r="X46" s="255"/>
      <c r="Y46" s="257"/>
      <c r="Z46" s="259"/>
      <c r="AA46" s="549">
        <v>2</v>
      </c>
      <c r="AB46" s="255">
        <v>1</v>
      </c>
      <c r="AC46" s="257"/>
      <c r="AD46" s="259">
        <v>4</v>
      </c>
      <c r="AE46" s="254"/>
      <c r="AF46" s="255"/>
      <c r="AG46" s="260"/>
      <c r="AH46" s="259"/>
      <c r="AI46" s="254"/>
      <c r="AJ46" s="255"/>
      <c r="AK46" s="257"/>
      <c r="AL46" s="259"/>
      <c r="AM46" s="549"/>
      <c r="AN46" s="550"/>
      <c r="AO46" s="257"/>
      <c r="AP46" s="261"/>
      <c r="AQ46" s="540">
        <v>5</v>
      </c>
      <c r="AR46" s="135"/>
      <c r="AS46" s="131"/>
    </row>
    <row r="47" spans="1:45" s="168" customFormat="1" ht="63" customHeight="1" x14ac:dyDescent="0.4">
      <c r="A47" s="117" t="s">
        <v>186</v>
      </c>
      <c r="B47" s="603" t="s">
        <v>376</v>
      </c>
      <c r="C47" s="170" t="s">
        <v>288</v>
      </c>
      <c r="D47" s="373">
        <f>AD47</f>
        <v>5</v>
      </c>
      <c r="E47" s="131">
        <f t="shared" si="7"/>
        <v>150</v>
      </c>
      <c r="F47" s="131">
        <f t="shared" si="8"/>
        <v>64</v>
      </c>
      <c r="G47" s="550">
        <f t="shared" si="13"/>
        <v>32</v>
      </c>
      <c r="H47" s="550">
        <f t="shared" si="12"/>
        <v>16</v>
      </c>
      <c r="I47" s="550">
        <f t="shared" si="11"/>
        <v>16</v>
      </c>
      <c r="J47" s="131">
        <f t="shared" si="10"/>
        <v>86</v>
      </c>
      <c r="K47" s="254"/>
      <c r="L47" s="255"/>
      <c r="M47" s="253"/>
      <c r="N47" s="123"/>
      <c r="O47" s="256"/>
      <c r="P47" s="255"/>
      <c r="Q47" s="257"/>
      <c r="R47" s="258"/>
      <c r="S47" s="549"/>
      <c r="T47" s="255"/>
      <c r="U47" s="257"/>
      <c r="V47" s="259"/>
      <c r="W47" s="549"/>
      <c r="X47" s="255"/>
      <c r="Y47" s="257"/>
      <c r="Z47" s="259"/>
      <c r="AA47" s="549">
        <v>2</v>
      </c>
      <c r="AB47" s="255">
        <v>1</v>
      </c>
      <c r="AC47" s="257">
        <v>1</v>
      </c>
      <c r="AD47" s="259">
        <v>5</v>
      </c>
      <c r="AE47" s="254"/>
      <c r="AF47" s="255"/>
      <c r="AG47" s="260"/>
      <c r="AH47" s="259"/>
      <c r="AI47" s="254"/>
      <c r="AJ47" s="255"/>
      <c r="AK47" s="257"/>
      <c r="AL47" s="259"/>
      <c r="AM47" s="549"/>
      <c r="AN47" s="550"/>
      <c r="AO47" s="257"/>
      <c r="AP47" s="261"/>
      <c r="AQ47" s="540">
        <v>5</v>
      </c>
      <c r="AR47" s="135"/>
      <c r="AS47" s="131"/>
    </row>
    <row r="48" spans="1:45" s="168" customFormat="1" ht="42.6" customHeight="1" x14ac:dyDescent="0.4">
      <c r="A48" s="117" t="s">
        <v>187</v>
      </c>
      <c r="B48" s="376" t="s">
        <v>283</v>
      </c>
      <c r="C48" s="170" t="s">
        <v>290</v>
      </c>
      <c r="D48" s="373">
        <f>AD48</f>
        <v>4</v>
      </c>
      <c r="E48" s="131">
        <f t="shared" si="7"/>
        <v>120</v>
      </c>
      <c r="F48" s="131">
        <f t="shared" si="8"/>
        <v>48</v>
      </c>
      <c r="G48" s="132">
        <f>AA48*16</f>
        <v>32</v>
      </c>
      <c r="H48" s="550">
        <f>AB48*16</f>
        <v>16</v>
      </c>
      <c r="I48" s="550"/>
      <c r="J48" s="237">
        <f t="shared" si="10"/>
        <v>72</v>
      </c>
      <c r="K48" s="254"/>
      <c r="L48" s="255"/>
      <c r="M48" s="253"/>
      <c r="N48" s="123"/>
      <c r="O48" s="256"/>
      <c r="P48" s="255"/>
      <c r="Q48" s="257"/>
      <c r="R48" s="258"/>
      <c r="S48" s="549"/>
      <c r="T48" s="255"/>
      <c r="U48" s="257"/>
      <c r="V48" s="259"/>
      <c r="W48" s="549"/>
      <c r="X48" s="255"/>
      <c r="Y48" s="257"/>
      <c r="Z48" s="259"/>
      <c r="AA48" s="254">
        <v>2</v>
      </c>
      <c r="AB48" s="255">
        <v>1</v>
      </c>
      <c r="AC48" s="257"/>
      <c r="AD48" s="259">
        <v>4</v>
      </c>
      <c r="AE48" s="254"/>
      <c r="AF48" s="255"/>
      <c r="AG48" s="260"/>
      <c r="AH48" s="259"/>
      <c r="AI48" s="254"/>
      <c r="AJ48" s="255"/>
      <c r="AK48" s="257"/>
      <c r="AL48" s="259"/>
      <c r="AM48" s="549"/>
      <c r="AN48" s="550"/>
      <c r="AO48" s="257"/>
      <c r="AP48" s="261"/>
      <c r="AQ48" s="540">
        <v>5</v>
      </c>
      <c r="AR48" s="135"/>
      <c r="AS48" s="131"/>
    </row>
    <row r="49" spans="1:45" s="168" customFormat="1" ht="51" customHeight="1" x14ac:dyDescent="0.4">
      <c r="A49" s="117" t="s">
        <v>188</v>
      </c>
      <c r="B49" s="375" t="s">
        <v>272</v>
      </c>
      <c r="C49" s="170" t="s">
        <v>285</v>
      </c>
      <c r="D49" s="373">
        <f>AH49</f>
        <v>4</v>
      </c>
      <c r="E49" s="131">
        <f t="shared" si="7"/>
        <v>120</v>
      </c>
      <c r="F49" s="131">
        <f t="shared" si="8"/>
        <v>64</v>
      </c>
      <c r="G49" s="132">
        <f>AE49*16</f>
        <v>32</v>
      </c>
      <c r="H49" s="550">
        <f t="shared" ref="H49:I51" si="14">AF49*16</f>
        <v>16</v>
      </c>
      <c r="I49" s="550">
        <f t="shared" si="14"/>
        <v>16</v>
      </c>
      <c r="J49" s="237">
        <f t="shared" si="10"/>
        <v>56</v>
      </c>
      <c r="K49" s="254"/>
      <c r="L49" s="255"/>
      <c r="M49" s="253"/>
      <c r="N49" s="123"/>
      <c r="O49" s="256"/>
      <c r="P49" s="255"/>
      <c r="Q49" s="257"/>
      <c r="R49" s="258"/>
      <c r="S49" s="549"/>
      <c r="T49" s="255"/>
      <c r="U49" s="257"/>
      <c r="V49" s="259"/>
      <c r="W49" s="549"/>
      <c r="X49" s="255"/>
      <c r="Y49" s="257"/>
      <c r="Z49" s="259"/>
      <c r="AA49" s="549"/>
      <c r="AB49" s="255"/>
      <c r="AC49" s="257"/>
      <c r="AD49" s="259"/>
      <c r="AE49" s="254">
        <v>2</v>
      </c>
      <c r="AF49" s="255">
        <v>1</v>
      </c>
      <c r="AG49" s="260">
        <v>1</v>
      </c>
      <c r="AH49" s="259">
        <v>4</v>
      </c>
      <c r="AI49" s="254"/>
      <c r="AJ49" s="255"/>
      <c r="AK49" s="260"/>
      <c r="AL49" s="259"/>
      <c r="AM49" s="549"/>
      <c r="AN49" s="550"/>
      <c r="AO49" s="257"/>
      <c r="AP49" s="261"/>
      <c r="AQ49" s="540">
        <v>6</v>
      </c>
      <c r="AR49" s="135"/>
      <c r="AS49" s="131"/>
    </row>
    <row r="50" spans="1:45" s="99" customFormat="1" ht="106.5" customHeight="1" x14ac:dyDescent="0.35">
      <c r="A50" s="117" t="s">
        <v>189</v>
      </c>
      <c r="B50" s="566" t="s">
        <v>335</v>
      </c>
      <c r="C50" s="189" t="s">
        <v>289</v>
      </c>
      <c r="D50" s="290">
        <f>AH50</f>
        <v>4</v>
      </c>
      <c r="E50" s="543">
        <f t="shared" si="7"/>
        <v>120</v>
      </c>
      <c r="F50" s="231">
        <f t="shared" si="8"/>
        <v>48</v>
      </c>
      <c r="G50" s="550">
        <f>16*AE50</f>
        <v>32</v>
      </c>
      <c r="H50" s="550">
        <f>16*AF50</f>
        <v>16</v>
      </c>
      <c r="I50" s="253"/>
      <c r="J50" s="552">
        <f t="shared" si="10"/>
        <v>72</v>
      </c>
      <c r="K50" s="297"/>
      <c r="L50" s="298"/>
      <c r="M50" s="299"/>
      <c r="N50" s="261"/>
      <c r="O50" s="297"/>
      <c r="P50" s="298"/>
      <c r="Q50" s="299"/>
      <c r="R50" s="294"/>
      <c r="S50" s="549"/>
      <c r="T50" s="550"/>
      <c r="U50" s="260"/>
      <c r="V50" s="259"/>
      <c r="W50" s="549"/>
      <c r="X50" s="550"/>
      <c r="Y50" s="260"/>
      <c r="Z50" s="259"/>
      <c r="AA50" s="549"/>
      <c r="AB50" s="550"/>
      <c r="AC50" s="257"/>
      <c r="AD50" s="261"/>
      <c r="AE50" s="549">
        <v>2</v>
      </c>
      <c r="AF50" s="550">
        <v>1</v>
      </c>
      <c r="AG50" s="260"/>
      <c r="AH50" s="259">
        <v>4</v>
      </c>
      <c r="AI50" s="295"/>
      <c r="AJ50" s="550"/>
      <c r="AK50" s="257"/>
      <c r="AL50" s="261"/>
      <c r="AM50" s="549"/>
      <c r="AN50" s="550"/>
      <c r="AO50" s="257"/>
      <c r="AP50" s="261"/>
      <c r="AQ50" s="543">
        <v>6</v>
      </c>
      <c r="AR50" s="137"/>
      <c r="AS50" s="211"/>
    </row>
    <row r="51" spans="1:45" s="168" customFormat="1" ht="69" customHeight="1" x14ac:dyDescent="0.4">
      <c r="A51" s="117" t="s">
        <v>190</v>
      </c>
      <c r="B51" s="424" t="s">
        <v>377</v>
      </c>
      <c r="C51" s="170" t="s">
        <v>288</v>
      </c>
      <c r="D51" s="373">
        <f t="shared" ref="D51" si="15">AH51</f>
        <v>5</v>
      </c>
      <c r="E51" s="131">
        <f t="shared" si="7"/>
        <v>150</v>
      </c>
      <c r="F51" s="131">
        <f t="shared" si="8"/>
        <v>64</v>
      </c>
      <c r="G51" s="132">
        <f>AE51*16</f>
        <v>32</v>
      </c>
      <c r="H51" s="550">
        <f t="shared" si="14"/>
        <v>16</v>
      </c>
      <c r="I51" s="550">
        <f t="shared" si="14"/>
        <v>16</v>
      </c>
      <c r="J51" s="237">
        <f t="shared" si="10"/>
        <v>86</v>
      </c>
      <c r="K51" s="254"/>
      <c r="L51" s="255"/>
      <c r="M51" s="253"/>
      <c r="N51" s="123"/>
      <c r="O51" s="256"/>
      <c r="P51" s="255"/>
      <c r="Q51" s="257"/>
      <c r="R51" s="258"/>
      <c r="S51" s="549"/>
      <c r="T51" s="255"/>
      <c r="U51" s="257"/>
      <c r="V51" s="259"/>
      <c r="W51" s="549"/>
      <c r="X51" s="255"/>
      <c r="Y51" s="257"/>
      <c r="Z51" s="259"/>
      <c r="AA51" s="549"/>
      <c r="AB51" s="255"/>
      <c r="AC51" s="257"/>
      <c r="AD51" s="259"/>
      <c r="AE51" s="254">
        <v>2</v>
      </c>
      <c r="AF51" s="255">
        <v>1</v>
      </c>
      <c r="AG51" s="260">
        <v>1</v>
      </c>
      <c r="AH51" s="259">
        <v>5</v>
      </c>
      <c r="AI51" s="254"/>
      <c r="AJ51" s="255"/>
      <c r="AK51" s="257"/>
      <c r="AL51" s="259"/>
      <c r="AM51" s="549"/>
      <c r="AN51" s="550"/>
      <c r="AO51" s="257"/>
      <c r="AP51" s="261"/>
      <c r="AQ51" s="540">
        <v>6</v>
      </c>
      <c r="AR51" s="135"/>
      <c r="AS51" s="131"/>
    </row>
    <row r="52" spans="1:45" s="168" customFormat="1" ht="75.599999999999994" customHeight="1" x14ac:dyDescent="0.4">
      <c r="A52" s="117" t="s">
        <v>191</v>
      </c>
      <c r="B52" s="375" t="s">
        <v>427</v>
      </c>
      <c r="C52" s="170" t="s">
        <v>285</v>
      </c>
      <c r="D52" s="373">
        <f>AL52</f>
        <v>4</v>
      </c>
      <c r="E52" s="131">
        <f t="shared" si="7"/>
        <v>120</v>
      </c>
      <c r="F52" s="131">
        <f t="shared" si="8"/>
        <v>48</v>
      </c>
      <c r="G52" s="132">
        <f t="shared" ref="G52:H54" si="16">AI52*16</f>
        <v>32</v>
      </c>
      <c r="H52" s="550">
        <f t="shared" si="16"/>
        <v>16</v>
      </c>
      <c r="I52" s="550"/>
      <c r="J52" s="237">
        <f t="shared" si="10"/>
        <v>72</v>
      </c>
      <c r="K52" s="254"/>
      <c r="L52" s="255"/>
      <c r="M52" s="253"/>
      <c r="N52" s="123"/>
      <c r="O52" s="256"/>
      <c r="P52" s="255"/>
      <c r="Q52" s="257"/>
      <c r="R52" s="258"/>
      <c r="S52" s="549"/>
      <c r="T52" s="255"/>
      <c r="U52" s="257"/>
      <c r="V52" s="259"/>
      <c r="W52" s="549"/>
      <c r="X52" s="255"/>
      <c r="Y52" s="257"/>
      <c r="Z52" s="259"/>
      <c r="AA52" s="549"/>
      <c r="AB52" s="255"/>
      <c r="AC52" s="257"/>
      <c r="AD52" s="259"/>
      <c r="AE52" s="254"/>
      <c r="AF52" s="255"/>
      <c r="AG52" s="260"/>
      <c r="AH52" s="259"/>
      <c r="AI52" s="254">
        <v>2</v>
      </c>
      <c r="AJ52" s="255">
        <v>1</v>
      </c>
      <c r="AK52" s="257"/>
      <c r="AL52" s="259">
        <v>4</v>
      </c>
      <c r="AM52" s="549"/>
      <c r="AN52" s="550"/>
      <c r="AO52" s="257"/>
      <c r="AP52" s="261"/>
      <c r="AQ52" s="540">
        <v>7</v>
      </c>
      <c r="AR52" s="135"/>
      <c r="AS52" s="131"/>
    </row>
    <row r="53" spans="1:45" s="168" customFormat="1" ht="66.599999999999994" customHeight="1" x14ac:dyDescent="0.4">
      <c r="A53" s="117" t="s">
        <v>192</v>
      </c>
      <c r="B53" s="602" t="s">
        <v>390</v>
      </c>
      <c r="C53" s="170" t="s">
        <v>288</v>
      </c>
      <c r="D53" s="373">
        <f>AL53</f>
        <v>5</v>
      </c>
      <c r="E53" s="131">
        <f t="shared" si="7"/>
        <v>150</v>
      </c>
      <c r="F53" s="131">
        <f t="shared" si="8"/>
        <v>64</v>
      </c>
      <c r="G53" s="132">
        <f t="shared" si="16"/>
        <v>32</v>
      </c>
      <c r="H53" s="550">
        <f>AJ53*16</f>
        <v>16</v>
      </c>
      <c r="I53" s="550">
        <f t="shared" ref="I53" si="17">AK53*16</f>
        <v>16</v>
      </c>
      <c r="J53" s="237">
        <f t="shared" si="10"/>
        <v>86</v>
      </c>
      <c r="K53" s="254"/>
      <c r="L53" s="255"/>
      <c r="M53" s="253"/>
      <c r="N53" s="123"/>
      <c r="O53" s="256"/>
      <c r="P53" s="255"/>
      <c r="Q53" s="257"/>
      <c r="R53" s="258"/>
      <c r="S53" s="549"/>
      <c r="T53" s="255"/>
      <c r="U53" s="257"/>
      <c r="V53" s="259"/>
      <c r="W53" s="549"/>
      <c r="X53" s="255"/>
      <c r="Y53" s="257"/>
      <c r="Z53" s="259"/>
      <c r="AA53" s="549"/>
      <c r="AB53" s="255"/>
      <c r="AC53" s="257"/>
      <c r="AD53" s="259"/>
      <c r="AE53" s="254"/>
      <c r="AF53" s="255"/>
      <c r="AG53" s="260"/>
      <c r="AH53" s="259"/>
      <c r="AI53" s="254">
        <v>2</v>
      </c>
      <c r="AJ53" s="255">
        <v>1</v>
      </c>
      <c r="AK53" s="257">
        <v>1</v>
      </c>
      <c r="AL53" s="259">
        <v>5</v>
      </c>
      <c r="AM53" s="549"/>
      <c r="AN53" s="550"/>
      <c r="AO53" s="257"/>
      <c r="AP53" s="261"/>
      <c r="AQ53" s="540">
        <v>7</v>
      </c>
      <c r="AR53" s="135"/>
      <c r="AS53" s="131"/>
    </row>
    <row r="54" spans="1:45" s="168" customFormat="1" ht="67.5" customHeight="1" thickBot="1" x14ac:dyDescent="0.45">
      <c r="A54" s="117" t="s">
        <v>301</v>
      </c>
      <c r="B54" s="375" t="s">
        <v>281</v>
      </c>
      <c r="C54" s="170" t="s">
        <v>290</v>
      </c>
      <c r="D54" s="373">
        <f>AL54</f>
        <v>4</v>
      </c>
      <c r="E54" s="131">
        <f t="shared" si="7"/>
        <v>120</v>
      </c>
      <c r="F54" s="131">
        <f t="shared" si="8"/>
        <v>48</v>
      </c>
      <c r="G54" s="132">
        <f>AI54*16</f>
        <v>32</v>
      </c>
      <c r="H54" s="550">
        <f t="shared" si="16"/>
        <v>16</v>
      </c>
      <c r="I54" s="550"/>
      <c r="J54" s="237">
        <f t="shared" si="10"/>
        <v>72</v>
      </c>
      <c r="K54" s="254"/>
      <c r="L54" s="255"/>
      <c r="M54" s="253"/>
      <c r="N54" s="123"/>
      <c r="O54" s="256"/>
      <c r="P54" s="255"/>
      <c r="Q54" s="257"/>
      <c r="R54" s="258"/>
      <c r="S54" s="549"/>
      <c r="T54" s="255"/>
      <c r="U54" s="257"/>
      <c r="V54" s="259"/>
      <c r="W54" s="549"/>
      <c r="X54" s="255"/>
      <c r="Y54" s="257"/>
      <c r="Z54" s="259"/>
      <c r="AA54" s="549"/>
      <c r="AB54" s="255"/>
      <c r="AC54" s="257"/>
      <c r="AD54" s="259"/>
      <c r="AE54" s="254"/>
      <c r="AF54" s="255"/>
      <c r="AG54" s="260"/>
      <c r="AH54" s="259"/>
      <c r="AI54" s="254">
        <v>2</v>
      </c>
      <c r="AJ54" s="255">
        <v>1</v>
      </c>
      <c r="AK54" s="257"/>
      <c r="AL54" s="259">
        <v>4</v>
      </c>
      <c r="AM54" s="549"/>
      <c r="AN54" s="550"/>
      <c r="AO54" s="257"/>
      <c r="AP54" s="261"/>
      <c r="AQ54" s="136">
        <v>7</v>
      </c>
      <c r="AR54" s="135"/>
      <c r="AS54" s="131"/>
    </row>
    <row r="55" spans="1:45" s="384" customFormat="1" ht="19.5" customHeight="1" thickBot="1" x14ac:dyDescent="0.45">
      <c r="A55" s="390"/>
      <c r="B55" s="187" t="s">
        <v>206</v>
      </c>
      <c r="C55" s="377"/>
      <c r="D55" s="448">
        <f>SUM(D56:D71)</f>
        <v>34</v>
      </c>
      <c r="E55" s="379">
        <f>SUM(E58:E71)</f>
        <v>870</v>
      </c>
      <c r="F55" s="379"/>
      <c r="G55" s="563"/>
      <c r="H55" s="414"/>
      <c r="I55" s="414"/>
      <c r="J55" s="564"/>
      <c r="K55" s="823">
        <f>SUM(K58:M71)</f>
        <v>0</v>
      </c>
      <c r="L55" s="824"/>
      <c r="M55" s="825"/>
      <c r="N55" s="381">
        <f>SUM(N58:N71)</f>
        <v>0</v>
      </c>
      <c r="O55" s="823">
        <f>SUM(O58:Q71)</f>
        <v>0</v>
      </c>
      <c r="P55" s="824"/>
      <c r="Q55" s="825"/>
      <c r="R55" s="382">
        <f>SUM(R58:R71)</f>
        <v>0</v>
      </c>
      <c r="S55" s="826">
        <f>SUM(S58:U71)</f>
        <v>0</v>
      </c>
      <c r="T55" s="827"/>
      <c r="U55" s="828"/>
      <c r="V55" s="383">
        <f>SUM(V58:V71)</f>
        <v>0</v>
      </c>
      <c r="W55" s="826">
        <f>SUM(W58:Y71)</f>
        <v>4</v>
      </c>
      <c r="X55" s="827"/>
      <c r="Y55" s="828"/>
      <c r="Z55" s="382">
        <f>SUM(Z56:Z71)</f>
        <v>10</v>
      </c>
      <c r="AA55" s="826">
        <f>SUM(AA58:AC71)</f>
        <v>0</v>
      </c>
      <c r="AB55" s="827"/>
      <c r="AC55" s="828"/>
      <c r="AD55" s="383">
        <f>SUM(AD58:AD71)</f>
        <v>0</v>
      </c>
      <c r="AE55" s="823">
        <f>SUM(AE58:AG71)</f>
        <v>9</v>
      </c>
      <c r="AF55" s="824"/>
      <c r="AG55" s="825"/>
      <c r="AH55" s="383">
        <f>SUM(AH58:AH71)</f>
        <v>12</v>
      </c>
      <c r="AI55" s="823">
        <f>SUM(AI58:AK71)</f>
        <v>9</v>
      </c>
      <c r="AJ55" s="824"/>
      <c r="AK55" s="825"/>
      <c r="AL55" s="383">
        <f>SUM(AL58:AL71)</f>
        <v>12</v>
      </c>
      <c r="AM55" s="826">
        <f>SUM(AM58:AO71)</f>
        <v>0</v>
      </c>
      <c r="AN55" s="827"/>
      <c r="AO55" s="828"/>
      <c r="AP55" s="379">
        <f>SUM(AP58:AP71)</f>
        <v>0</v>
      </c>
      <c r="AQ55" s="383"/>
      <c r="AR55" s="562"/>
      <c r="AS55" s="379"/>
    </row>
    <row r="56" spans="1:45" s="168" customFormat="1" ht="82.5" customHeight="1" thickBot="1" x14ac:dyDescent="0.45">
      <c r="A56" s="404" t="s">
        <v>162</v>
      </c>
      <c r="B56" s="424" t="s">
        <v>275</v>
      </c>
      <c r="C56" s="189" t="s">
        <v>285</v>
      </c>
      <c r="D56" s="818">
        <f>Z56</f>
        <v>5</v>
      </c>
      <c r="E56" s="807">
        <f>D56*30</f>
        <v>150</v>
      </c>
      <c r="F56" s="807">
        <f>G56+H56+I56</f>
        <v>64</v>
      </c>
      <c r="G56" s="820">
        <f>W56*16</f>
        <v>32</v>
      </c>
      <c r="H56" s="822">
        <f>X56*16</f>
        <v>16</v>
      </c>
      <c r="I56" s="822">
        <f t="shared" ref="I56" si="18">Y56*16</f>
        <v>16</v>
      </c>
      <c r="J56" s="829">
        <f>E56-F56</f>
        <v>86</v>
      </c>
      <c r="K56" s="831"/>
      <c r="L56" s="833"/>
      <c r="M56" s="810"/>
      <c r="N56" s="836"/>
      <c r="O56" s="831"/>
      <c r="P56" s="833"/>
      <c r="Q56" s="810"/>
      <c r="R56" s="838"/>
      <c r="S56" s="840"/>
      <c r="T56" s="842"/>
      <c r="U56" s="843"/>
      <c r="V56" s="846"/>
      <c r="W56" s="845">
        <v>2</v>
      </c>
      <c r="X56" s="842">
        <v>1</v>
      </c>
      <c r="Y56" s="848">
        <v>1</v>
      </c>
      <c r="Z56" s="850">
        <v>5</v>
      </c>
      <c r="AA56" s="845"/>
      <c r="AB56" s="842"/>
      <c r="AC56" s="848"/>
      <c r="AD56" s="685"/>
      <c r="AE56" s="845"/>
      <c r="AF56" s="842"/>
      <c r="AG56" s="848"/>
      <c r="AH56" s="685"/>
      <c r="AI56" s="845"/>
      <c r="AJ56" s="842"/>
      <c r="AK56" s="843"/>
      <c r="AL56" s="685"/>
      <c r="AM56" s="840"/>
      <c r="AN56" s="852"/>
      <c r="AO56" s="843"/>
      <c r="AP56" s="854"/>
      <c r="AQ56" s="685">
        <v>4</v>
      </c>
      <c r="AR56" s="685"/>
      <c r="AS56" s="844"/>
    </row>
    <row r="57" spans="1:45" s="168" customFormat="1" ht="66" customHeight="1" thickBot="1" x14ac:dyDescent="0.45">
      <c r="A57" s="404" t="s">
        <v>174</v>
      </c>
      <c r="B57" s="424" t="s">
        <v>276</v>
      </c>
      <c r="C57" s="189" t="s">
        <v>285</v>
      </c>
      <c r="D57" s="686"/>
      <c r="E57" s="819"/>
      <c r="F57" s="819"/>
      <c r="G57" s="821"/>
      <c r="H57" s="822"/>
      <c r="I57" s="822"/>
      <c r="J57" s="830"/>
      <c r="K57" s="832"/>
      <c r="L57" s="834"/>
      <c r="M57" s="835"/>
      <c r="N57" s="837"/>
      <c r="O57" s="832"/>
      <c r="P57" s="834"/>
      <c r="Q57" s="835"/>
      <c r="R57" s="839"/>
      <c r="S57" s="841"/>
      <c r="T57" s="834"/>
      <c r="U57" s="835"/>
      <c r="V57" s="847"/>
      <c r="W57" s="832"/>
      <c r="X57" s="834"/>
      <c r="Y57" s="849"/>
      <c r="Z57" s="851"/>
      <c r="AA57" s="832"/>
      <c r="AB57" s="834"/>
      <c r="AC57" s="849"/>
      <c r="AD57" s="686"/>
      <c r="AE57" s="832"/>
      <c r="AF57" s="834"/>
      <c r="AG57" s="849"/>
      <c r="AH57" s="686"/>
      <c r="AI57" s="832"/>
      <c r="AJ57" s="834"/>
      <c r="AK57" s="835"/>
      <c r="AL57" s="686"/>
      <c r="AM57" s="841"/>
      <c r="AN57" s="853"/>
      <c r="AO57" s="835"/>
      <c r="AP57" s="855"/>
      <c r="AQ57" s="686"/>
      <c r="AR57" s="686"/>
      <c r="AS57" s="819"/>
    </row>
    <row r="58" spans="1:45" s="168" customFormat="1" ht="42.6" customHeight="1" thickBot="1" x14ac:dyDescent="0.45">
      <c r="A58" s="404" t="s">
        <v>175</v>
      </c>
      <c r="B58" s="424" t="s">
        <v>378</v>
      </c>
      <c r="C58" s="600" t="s">
        <v>288</v>
      </c>
      <c r="D58" s="818">
        <f>Z58</f>
        <v>5</v>
      </c>
      <c r="E58" s="807">
        <f>D58*30</f>
        <v>150</v>
      </c>
      <c r="F58" s="807">
        <f>G58+H58+I58</f>
        <v>64</v>
      </c>
      <c r="G58" s="820">
        <f>W58*16</f>
        <v>32</v>
      </c>
      <c r="H58" s="822">
        <f t="shared" ref="H58" si="19">X58*16</f>
        <v>32</v>
      </c>
      <c r="I58" s="822"/>
      <c r="J58" s="829">
        <f>E58-F58</f>
        <v>86</v>
      </c>
      <c r="K58" s="831"/>
      <c r="L58" s="833"/>
      <c r="M58" s="810"/>
      <c r="N58" s="836"/>
      <c r="O58" s="831"/>
      <c r="P58" s="833"/>
      <c r="Q58" s="810"/>
      <c r="R58" s="838"/>
      <c r="S58" s="840"/>
      <c r="T58" s="842"/>
      <c r="U58" s="843"/>
      <c r="V58" s="846"/>
      <c r="W58" s="845">
        <v>2</v>
      </c>
      <c r="X58" s="842">
        <v>2</v>
      </c>
      <c r="Y58" s="848"/>
      <c r="Z58" s="685">
        <v>5</v>
      </c>
      <c r="AA58" s="845"/>
      <c r="AB58" s="842"/>
      <c r="AC58" s="848"/>
      <c r="AD58" s="685"/>
      <c r="AE58" s="845"/>
      <c r="AF58" s="842"/>
      <c r="AG58" s="848"/>
      <c r="AH58" s="685"/>
      <c r="AI58" s="845"/>
      <c r="AJ58" s="842"/>
      <c r="AK58" s="843"/>
      <c r="AL58" s="685"/>
      <c r="AM58" s="840"/>
      <c r="AN58" s="852"/>
      <c r="AO58" s="843"/>
      <c r="AP58" s="854"/>
      <c r="AQ58" s="685">
        <v>4</v>
      </c>
      <c r="AR58" s="685"/>
      <c r="AS58" s="844"/>
    </row>
    <row r="59" spans="1:45" s="168" customFormat="1" ht="28.8" customHeight="1" thickBot="1" x14ac:dyDescent="0.45">
      <c r="A59" s="404" t="s">
        <v>176</v>
      </c>
      <c r="B59" s="424" t="s">
        <v>379</v>
      </c>
      <c r="C59" s="600" t="s">
        <v>288</v>
      </c>
      <c r="D59" s="686"/>
      <c r="E59" s="819"/>
      <c r="F59" s="807"/>
      <c r="G59" s="821"/>
      <c r="H59" s="822"/>
      <c r="I59" s="822"/>
      <c r="J59" s="830"/>
      <c r="K59" s="832"/>
      <c r="L59" s="834"/>
      <c r="M59" s="835"/>
      <c r="N59" s="837"/>
      <c r="O59" s="832"/>
      <c r="P59" s="834"/>
      <c r="Q59" s="835"/>
      <c r="R59" s="839"/>
      <c r="S59" s="841"/>
      <c r="T59" s="834"/>
      <c r="U59" s="835"/>
      <c r="V59" s="847"/>
      <c r="W59" s="832"/>
      <c r="X59" s="834"/>
      <c r="Y59" s="849"/>
      <c r="Z59" s="686"/>
      <c r="AA59" s="832"/>
      <c r="AB59" s="834"/>
      <c r="AC59" s="849"/>
      <c r="AD59" s="686"/>
      <c r="AE59" s="832"/>
      <c r="AF59" s="834"/>
      <c r="AG59" s="849"/>
      <c r="AH59" s="686"/>
      <c r="AI59" s="832"/>
      <c r="AJ59" s="834"/>
      <c r="AK59" s="835"/>
      <c r="AL59" s="686"/>
      <c r="AM59" s="841"/>
      <c r="AN59" s="853"/>
      <c r="AO59" s="835"/>
      <c r="AP59" s="855"/>
      <c r="AQ59" s="686"/>
      <c r="AR59" s="686"/>
      <c r="AS59" s="819"/>
    </row>
    <row r="60" spans="1:45" s="168" customFormat="1" ht="107.4" customHeight="1" thickBot="1" x14ac:dyDescent="0.45">
      <c r="A60" s="404" t="s">
        <v>177</v>
      </c>
      <c r="B60" s="601" t="s">
        <v>391</v>
      </c>
      <c r="C60" s="170" t="s">
        <v>288</v>
      </c>
      <c r="D60" s="856">
        <f>AH60</f>
        <v>4</v>
      </c>
      <c r="E60" s="857">
        <f t="shared" ref="E60" si="20">D60*30</f>
        <v>120</v>
      </c>
      <c r="F60" s="844">
        <f t="shared" ref="F60" si="21">G60+H60+I60</f>
        <v>48</v>
      </c>
      <c r="G60" s="858">
        <f>16*AE60</f>
        <v>32</v>
      </c>
      <c r="H60" s="822"/>
      <c r="I60" s="822">
        <f t="shared" ref="I60" si="22">16*AG60</f>
        <v>16</v>
      </c>
      <c r="J60" s="860">
        <f t="shared" ref="J60" si="23">E60-F60</f>
        <v>72</v>
      </c>
      <c r="K60" s="831"/>
      <c r="L60" s="833"/>
      <c r="M60" s="810"/>
      <c r="N60" s="836"/>
      <c r="O60" s="831"/>
      <c r="P60" s="833"/>
      <c r="Q60" s="810"/>
      <c r="R60" s="838"/>
      <c r="S60" s="808"/>
      <c r="T60" s="833"/>
      <c r="U60" s="810"/>
      <c r="V60" s="859"/>
      <c r="W60" s="808"/>
      <c r="X60" s="833"/>
      <c r="Y60" s="810"/>
      <c r="Z60" s="859"/>
      <c r="AA60" s="808"/>
      <c r="AB60" s="833"/>
      <c r="AC60" s="810"/>
      <c r="AD60" s="861"/>
      <c r="AE60" s="831">
        <v>2</v>
      </c>
      <c r="AF60" s="833"/>
      <c r="AG60" s="862">
        <v>1</v>
      </c>
      <c r="AH60" s="861">
        <v>4</v>
      </c>
      <c r="AI60" s="831"/>
      <c r="AJ60" s="833"/>
      <c r="AK60" s="810"/>
      <c r="AL60" s="861"/>
      <c r="AM60" s="808"/>
      <c r="AN60" s="809"/>
      <c r="AO60" s="810"/>
      <c r="AP60" s="814"/>
      <c r="AQ60" s="861">
        <v>6</v>
      </c>
      <c r="AR60" s="861"/>
      <c r="AS60" s="807"/>
    </row>
    <row r="61" spans="1:45" s="168" customFormat="1" ht="87" customHeight="1" thickBot="1" x14ac:dyDescent="0.45">
      <c r="A61" s="404" t="s">
        <v>178</v>
      </c>
      <c r="B61" s="601" t="s">
        <v>392</v>
      </c>
      <c r="C61" s="170" t="s">
        <v>288</v>
      </c>
      <c r="D61" s="686"/>
      <c r="E61" s="819"/>
      <c r="F61" s="819"/>
      <c r="G61" s="858"/>
      <c r="H61" s="822"/>
      <c r="I61" s="822"/>
      <c r="J61" s="830"/>
      <c r="K61" s="832"/>
      <c r="L61" s="834"/>
      <c r="M61" s="835"/>
      <c r="N61" s="837"/>
      <c r="O61" s="832"/>
      <c r="P61" s="834"/>
      <c r="Q61" s="835"/>
      <c r="R61" s="839"/>
      <c r="S61" s="841"/>
      <c r="T61" s="834"/>
      <c r="U61" s="835"/>
      <c r="V61" s="847"/>
      <c r="W61" s="841"/>
      <c r="X61" s="834"/>
      <c r="Y61" s="835"/>
      <c r="Z61" s="847"/>
      <c r="AA61" s="841"/>
      <c r="AB61" s="834"/>
      <c r="AC61" s="835"/>
      <c r="AD61" s="686"/>
      <c r="AE61" s="832"/>
      <c r="AF61" s="834"/>
      <c r="AG61" s="849"/>
      <c r="AH61" s="686"/>
      <c r="AI61" s="832"/>
      <c r="AJ61" s="834"/>
      <c r="AK61" s="835"/>
      <c r="AL61" s="686"/>
      <c r="AM61" s="841"/>
      <c r="AN61" s="853"/>
      <c r="AO61" s="835"/>
      <c r="AP61" s="855"/>
      <c r="AQ61" s="686"/>
      <c r="AR61" s="686"/>
      <c r="AS61" s="819"/>
    </row>
    <row r="62" spans="1:45" s="168" customFormat="1" ht="56.4" customHeight="1" thickBot="1" x14ac:dyDescent="0.45">
      <c r="A62" s="404" t="s">
        <v>302</v>
      </c>
      <c r="B62" s="449" t="s">
        <v>314</v>
      </c>
      <c r="C62" s="189" t="s">
        <v>285</v>
      </c>
      <c r="D62" s="791">
        <f t="shared" ref="D62" si="24">AH62</f>
        <v>4</v>
      </c>
      <c r="E62" s="857">
        <f t="shared" ref="E62:E66" si="25">D62*30</f>
        <v>120</v>
      </c>
      <c r="F62" s="844">
        <f t="shared" ref="F62:F66" si="26">G62+H62+I62</f>
        <v>48</v>
      </c>
      <c r="G62" s="858">
        <f>AE62*16</f>
        <v>32</v>
      </c>
      <c r="H62" s="822">
        <f t="shared" ref="H62:H65" si="27">AF62*16</f>
        <v>16</v>
      </c>
      <c r="I62" s="822"/>
      <c r="J62" s="860">
        <f t="shared" ref="J62:J66" si="28">E62-F62</f>
        <v>72</v>
      </c>
      <c r="K62" s="831"/>
      <c r="L62" s="833"/>
      <c r="M62" s="810"/>
      <c r="N62" s="836"/>
      <c r="O62" s="831"/>
      <c r="P62" s="833"/>
      <c r="Q62" s="810"/>
      <c r="R62" s="838"/>
      <c r="S62" s="808"/>
      <c r="T62" s="833"/>
      <c r="U62" s="810"/>
      <c r="V62" s="859"/>
      <c r="W62" s="808"/>
      <c r="X62" s="833"/>
      <c r="Y62" s="810"/>
      <c r="Z62" s="859"/>
      <c r="AA62" s="808"/>
      <c r="AB62" s="833"/>
      <c r="AC62" s="810"/>
      <c r="AD62" s="861"/>
      <c r="AE62" s="831">
        <v>2</v>
      </c>
      <c r="AF62" s="833">
        <v>1</v>
      </c>
      <c r="AG62" s="862"/>
      <c r="AH62" s="861">
        <v>4</v>
      </c>
      <c r="AI62" s="831"/>
      <c r="AJ62" s="833"/>
      <c r="AK62" s="810"/>
      <c r="AL62" s="861"/>
      <c r="AM62" s="808"/>
      <c r="AN62" s="809"/>
      <c r="AO62" s="810"/>
      <c r="AP62" s="814"/>
      <c r="AQ62" s="861">
        <v>6</v>
      </c>
      <c r="AR62" s="861"/>
      <c r="AS62" s="807"/>
    </row>
    <row r="63" spans="1:45" s="168" customFormat="1" ht="84.6" customHeight="1" thickBot="1" x14ac:dyDescent="0.45">
      <c r="A63" s="404" t="s">
        <v>303</v>
      </c>
      <c r="B63" s="449" t="s">
        <v>327</v>
      </c>
      <c r="C63" s="189" t="s">
        <v>285</v>
      </c>
      <c r="D63" s="863"/>
      <c r="E63" s="819">
        <f t="shared" si="25"/>
        <v>0</v>
      </c>
      <c r="F63" s="819">
        <f t="shared" si="26"/>
        <v>0</v>
      </c>
      <c r="G63" s="858">
        <f>AE63*16</f>
        <v>0</v>
      </c>
      <c r="H63" s="822">
        <f t="shared" si="27"/>
        <v>0</v>
      </c>
      <c r="I63" s="822"/>
      <c r="J63" s="830">
        <f t="shared" si="28"/>
        <v>0</v>
      </c>
      <c r="K63" s="832"/>
      <c r="L63" s="834"/>
      <c r="M63" s="835"/>
      <c r="N63" s="837"/>
      <c r="O63" s="832"/>
      <c r="P63" s="834"/>
      <c r="Q63" s="835"/>
      <c r="R63" s="839"/>
      <c r="S63" s="841"/>
      <c r="T63" s="834"/>
      <c r="U63" s="835"/>
      <c r="V63" s="847"/>
      <c r="W63" s="841"/>
      <c r="X63" s="834"/>
      <c r="Y63" s="835"/>
      <c r="Z63" s="847"/>
      <c r="AA63" s="841"/>
      <c r="AB63" s="834"/>
      <c r="AC63" s="835"/>
      <c r="AD63" s="686"/>
      <c r="AE63" s="832"/>
      <c r="AF63" s="834"/>
      <c r="AG63" s="849"/>
      <c r="AH63" s="686"/>
      <c r="AI63" s="832"/>
      <c r="AJ63" s="834"/>
      <c r="AK63" s="835"/>
      <c r="AL63" s="686"/>
      <c r="AM63" s="841"/>
      <c r="AN63" s="853"/>
      <c r="AO63" s="835"/>
      <c r="AP63" s="855"/>
      <c r="AQ63" s="686"/>
      <c r="AR63" s="686"/>
      <c r="AS63" s="819"/>
    </row>
    <row r="64" spans="1:45" s="168" customFormat="1" ht="69" customHeight="1" thickBot="1" x14ac:dyDescent="0.45">
      <c r="A64" s="404" t="s">
        <v>231</v>
      </c>
      <c r="B64" s="375" t="s">
        <v>273</v>
      </c>
      <c r="C64" s="189" t="s">
        <v>285</v>
      </c>
      <c r="D64" s="866">
        <f t="shared" ref="D64" si="29">AH64</f>
        <v>4</v>
      </c>
      <c r="E64" s="857">
        <f t="shared" si="25"/>
        <v>120</v>
      </c>
      <c r="F64" s="844">
        <f t="shared" si="26"/>
        <v>48</v>
      </c>
      <c r="G64" s="858">
        <f>AE64*16</f>
        <v>32</v>
      </c>
      <c r="H64" s="822">
        <f t="shared" si="27"/>
        <v>16</v>
      </c>
      <c r="I64" s="822"/>
      <c r="J64" s="860">
        <f t="shared" si="28"/>
        <v>72</v>
      </c>
      <c r="K64" s="831"/>
      <c r="L64" s="833"/>
      <c r="M64" s="810"/>
      <c r="N64" s="864"/>
      <c r="O64" s="831"/>
      <c r="P64" s="833"/>
      <c r="Q64" s="810"/>
      <c r="R64" s="870"/>
      <c r="S64" s="808"/>
      <c r="T64" s="833"/>
      <c r="U64" s="810"/>
      <c r="V64" s="868"/>
      <c r="W64" s="808"/>
      <c r="X64" s="833"/>
      <c r="Y64" s="810"/>
      <c r="Z64" s="868"/>
      <c r="AA64" s="808"/>
      <c r="AB64" s="833"/>
      <c r="AC64" s="810"/>
      <c r="AD64" s="861"/>
      <c r="AE64" s="831">
        <v>2</v>
      </c>
      <c r="AF64" s="833">
        <v>1</v>
      </c>
      <c r="AG64" s="862"/>
      <c r="AH64" s="861">
        <v>4</v>
      </c>
      <c r="AI64" s="831"/>
      <c r="AJ64" s="833"/>
      <c r="AK64" s="810"/>
      <c r="AL64" s="861"/>
      <c r="AM64" s="808"/>
      <c r="AN64" s="809"/>
      <c r="AO64" s="810"/>
      <c r="AP64" s="814"/>
      <c r="AQ64" s="861">
        <v>6</v>
      </c>
      <c r="AR64" s="861"/>
      <c r="AS64" s="807"/>
    </row>
    <row r="65" spans="1:53" s="168" customFormat="1" ht="58.2" customHeight="1" thickBot="1" x14ac:dyDescent="0.45">
      <c r="A65" s="404" t="s">
        <v>232</v>
      </c>
      <c r="B65" s="375" t="s">
        <v>354</v>
      </c>
      <c r="C65" s="170" t="s">
        <v>290</v>
      </c>
      <c r="D65" s="867"/>
      <c r="E65" s="819">
        <f t="shared" si="25"/>
        <v>0</v>
      </c>
      <c r="F65" s="819">
        <f t="shared" si="26"/>
        <v>0</v>
      </c>
      <c r="G65" s="858">
        <f>AE65*16</f>
        <v>0</v>
      </c>
      <c r="H65" s="822">
        <f t="shared" si="27"/>
        <v>0</v>
      </c>
      <c r="I65" s="822"/>
      <c r="J65" s="830">
        <f t="shared" si="28"/>
        <v>0</v>
      </c>
      <c r="K65" s="832"/>
      <c r="L65" s="834"/>
      <c r="M65" s="835"/>
      <c r="N65" s="865"/>
      <c r="O65" s="832"/>
      <c r="P65" s="834"/>
      <c r="Q65" s="835"/>
      <c r="R65" s="871"/>
      <c r="S65" s="841"/>
      <c r="T65" s="834"/>
      <c r="U65" s="835"/>
      <c r="V65" s="869"/>
      <c r="W65" s="841"/>
      <c r="X65" s="834"/>
      <c r="Y65" s="835"/>
      <c r="Z65" s="869"/>
      <c r="AA65" s="841"/>
      <c r="AB65" s="834"/>
      <c r="AC65" s="835"/>
      <c r="AD65" s="686"/>
      <c r="AE65" s="832"/>
      <c r="AF65" s="834"/>
      <c r="AG65" s="849"/>
      <c r="AH65" s="686"/>
      <c r="AI65" s="832"/>
      <c r="AJ65" s="834"/>
      <c r="AK65" s="835"/>
      <c r="AL65" s="686"/>
      <c r="AM65" s="841"/>
      <c r="AN65" s="853"/>
      <c r="AO65" s="835"/>
      <c r="AP65" s="855"/>
      <c r="AQ65" s="686"/>
      <c r="AR65" s="686"/>
      <c r="AS65" s="819"/>
    </row>
    <row r="66" spans="1:53" s="168" customFormat="1" ht="49.2" customHeight="1" thickBot="1" x14ac:dyDescent="0.45">
      <c r="A66" s="404" t="s">
        <v>328</v>
      </c>
      <c r="B66" s="601" t="s">
        <v>393</v>
      </c>
      <c r="C66" s="170" t="s">
        <v>288</v>
      </c>
      <c r="D66" s="856">
        <f>AL66</f>
        <v>4</v>
      </c>
      <c r="E66" s="857">
        <f t="shared" si="25"/>
        <v>120</v>
      </c>
      <c r="F66" s="857">
        <f t="shared" si="26"/>
        <v>48</v>
      </c>
      <c r="G66" s="858">
        <f>AI66*16</f>
        <v>32</v>
      </c>
      <c r="H66" s="822"/>
      <c r="I66" s="822">
        <f t="shared" ref="I66" si="30">AK66*16</f>
        <v>16</v>
      </c>
      <c r="J66" s="860">
        <f t="shared" si="28"/>
        <v>72</v>
      </c>
      <c r="K66" s="831"/>
      <c r="L66" s="833"/>
      <c r="M66" s="810"/>
      <c r="N66" s="864"/>
      <c r="O66" s="831"/>
      <c r="P66" s="833"/>
      <c r="Q66" s="810"/>
      <c r="R66" s="870"/>
      <c r="S66" s="808"/>
      <c r="T66" s="833"/>
      <c r="U66" s="810"/>
      <c r="V66" s="868"/>
      <c r="W66" s="808"/>
      <c r="X66" s="833"/>
      <c r="Y66" s="810"/>
      <c r="Z66" s="868"/>
      <c r="AA66" s="808"/>
      <c r="AB66" s="833"/>
      <c r="AC66" s="810"/>
      <c r="AD66" s="861"/>
      <c r="AE66" s="831"/>
      <c r="AF66" s="833"/>
      <c r="AG66" s="862"/>
      <c r="AH66" s="861"/>
      <c r="AI66" s="831">
        <v>2</v>
      </c>
      <c r="AJ66" s="833"/>
      <c r="AK66" s="810">
        <v>1</v>
      </c>
      <c r="AL66" s="861">
        <v>4</v>
      </c>
      <c r="AM66" s="808"/>
      <c r="AN66" s="809"/>
      <c r="AO66" s="810"/>
      <c r="AP66" s="814"/>
      <c r="AQ66" s="861">
        <v>7</v>
      </c>
      <c r="AR66" s="861"/>
      <c r="AS66" s="807"/>
    </row>
    <row r="67" spans="1:53" s="168" customFormat="1" ht="44.4" customHeight="1" thickBot="1" x14ac:dyDescent="0.45">
      <c r="A67" s="404" t="s">
        <v>329</v>
      </c>
      <c r="B67" s="601" t="s">
        <v>394</v>
      </c>
      <c r="C67" s="170" t="s">
        <v>288</v>
      </c>
      <c r="D67" s="861"/>
      <c r="E67" s="807"/>
      <c r="F67" s="872"/>
      <c r="G67" s="873"/>
      <c r="H67" s="874"/>
      <c r="I67" s="874"/>
      <c r="J67" s="829"/>
      <c r="K67" s="832"/>
      <c r="L67" s="834"/>
      <c r="M67" s="835"/>
      <c r="N67" s="865"/>
      <c r="O67" s="832"/>
      <c r="P67" s="834"/>
      <c r="Q67" s="835"/>
      <c r="R67" s="871"/>
      <c r="S67" s="841"/>
      <c r="T67" s="834"/>
      <c r="U67" s="835"/>
      <c r="V67" s="869"/>
      <c r="W67" s="841"/>
      <c r="X67" s="834"/>
      <c r="Y67" s="835"/>
      <c r="Z67" s="869"/>
      <c r="AA67" s="841"/>
      <c r="AB67" s="834"/>
      <c r="AC67" s="835"/>
      <c r="AD67" s="686"/>
      <c r="AE67" s="832"/>
      <c r="AF67" s="834"/>
      <c r="AG67" s="849"/>
      <c r="AH67" s="686"/>
      <c r="AI67" s="832"/>
      <c r="AJ67" s="834"/>
      <c r="AK67" s="835"/>
      <c r="AL67" s="686"/>
      <c r="AM67" s="841"/>
      <c r="AN67" s="853"/>
      <c r="AO67" s="835"/>
      <c r="AP67" s="855"/>
      <c r="AQ67" s="686"/>
      <c r="AR67" s="686"/>
      <c r="AS67" s="819"/>
    </row>
    <row r="68" spans="1:53" s="168" customFormat="1" ht="46.8" customHeight="1" thickBot="1" x14ac:dyDescent="0.45">
      <c r="A68" s="404" t="s">
        <v>330</v>
      </c>
      <c r="B68" s="601" t="s">
        <v>380</v>
      </c>
      <c r="C68" s="170" t="s">
        <v>288</v>
      </c>
      <c r="D68" s="856">
        <f>AL68</f>
        <v>4</v>
      </c>
      <c r="E68" s="857">
        <f t="shared" ref="E68" si="31">D68*30</f>
        <v>120</v>
      </c>
      <c r="F68" s="857">
        <f t="shared" ref="F68" si="32">G68+H68+I68</f>
        <v>48</v>
      </c>
      <c r="G68" s="858">
        <f>AI68*16</f>
        <v>32</v>
      </c>
      <c r="H68" s="822">
        <f>AJ68*16</f>
        <v>16</v>
      </c>
      <c r="I68" s="822"/>
      <c r="J68" s="860">
        <f t="shared" ref="J68" si="33">E68-F68</f>
        <v>72</v>
      </c>
      <c r="K68" s="831"/>
      <c r="L68" s="833"/>
      <c r="M68" s="810"/>
      <c r="N68" s="864"/>
      <c r="O68" s="831"/>
      <c r="P68" s="833"/>
      <c r="Q68" s="810"/>
      <c r="R68" s="870"/>
      <c r="S68" s="808"/>
      <c r="T68" s="833"/>
      <c r="U68" s="810"/>
      <c r="V68" s="868"/>
      <c r="W68" s="808"/>
      <c r="X68" s="833"/>
      <c r="Y68" s="810"/>
      <c r="Z68" s="868"/>
      <c r="AA68" s="808"/>
      <c r="AB68" s="833"/>
      <c r="AC68" s="810"/>
      <c r="AD68" s="861"/>
      <c r="AE68" s="831"/>
      <c r="AF68" s="833"/>
      <c r="AG68" s="862"/>
      <c r="AH68" s="861"/>
      <c r="AI68" s="831">
        <v>2</v>
      </c>
      <c r="AJ68" s="833">
        <v>1</v>
      </c>
      <c r="AK68" s="810"/>
      <c r="AL68" s="861">
        <v>4</v>
      </c>
      <c r="AM68" s="808"/>
      <c r="AN68" s="809"/>
      <c r="AO68" s="810"/>
      <c r="AP68" s="814"/>
      <c r="AQ68" s="861">
        <v>7</v>
      </c>
      <c r="AR68" s="861"/>
      <c r="AS68" s="807"/>
    </row>
    <row r="69" spans="1:53" s="168" customFormat="1" ht="42.6" customHeight="1" thickBot="1" x14ac:dyDescent="0.45">
      <c r="A69" s="404" t="s">
        <v>331</v>
      </c>
      <c r="B69" s="601" t="s">
        <v>381</v>
      </c>
      <c r="C69" s="170" t="s">
        <v>288</v>
      </c>
      <c r="D69" s="861"/>
      <c r="E69" s="807"/>
      <c r="F69" s="872"/>
      <c r="G69" s="873"/>
      <c r="H69" s="874"/>
      <c r="I69" s="874"/>
      <c r="J69" s="829"/>
      <c r="K69" s="832"/>
      <c r="L69" s="834"/>
      <c r="M69" s="835"/>
      <c r="N69" s="865"/>
      <c r="O69" s="832"/>
      <c r="P69" s="834"/>
      <c r="Q69" s="835"/>
      <c r="R69" s="871"/>
      <c r="S69" s="841"/>
      <c r="T69" s="834"/>
      <c r="U69" s="835"/>
      <c r="V69" s="869"/>
      <c r="W69" s="841"/>
      <c r="X69" s="834"/>
      <c r="Y69" s="835"/>
      <c r="Z69" s="869"/>
      <c r="AA69" s="841"/>
      <c r="AB69" s="834"/>
      <c r="AC69" s="835"/>
      <c r="AD69" s="686"/>
      <c r="AE69" s="832"/>
      <c r="AF69" s="834"/>
      <c r="AG69" s="849"/>
      <c r="AH69" s="686"/>
      <c r="AI69" s="832"/>
      <c r="AJ69" s="834"/>
      <c r="AK69" s="835"/>
      <c r="AL69" s="686"/>
      <c r="AM69" s="841"/>
      <c r="AN69" s="853"/>
      <c r="AO69" s="835"/>
      <c r="AP69" s="855"/>
      <c r="AQ69" s="686"/>
      <c r="AR69" s="686"/>
      <c r="AS69" s="819"/>
    </row>
    <row r="70" spans="1:53" s="168" customFormat="1" ht="67.2" customHeight="1" thickBot="1" x14ac:dyDescent="0.45">
      <c r="A70" s="404" t="s">
        <v>332</v>
      </c>
      <c r="B70" s="601" t="s">
        <v>382</v>
      </c>
      <c r="C70" s="170" t="s">
        <v>288</v>
      </c>
      <c r="D70" s="875">
        <f>AL70</f>
        <v>4</v>
      </c>
      <c r="E70" s="877">
        <f t="shared" ref="E70" si="34">D70*30</f>
        <v>120</v>
      </c>
      <c r="F70" s="877">
        <f t="shared" ref="F70" si="35">G70+H70+I70</f>
        <v>48</v>
      </c>
      <c r="G70" s="879">
        <f>AI70*16</f>
        <v>32</v>
      </c>
      <c r="H70" s="881"/>
      <c r="I70" s="881">
        <f t="shared" ref="I70" si="36">AK70*16</f>
        <v>16</v>
      </c>
      <c r="J70" s="889">
        <f t="shared" ref="J70" si="37">E70-F70</f>
        <v>72</v>
      </c>
      <c r="K70" s="891"/>
      <c r="L70" s="833"/>
      <c r="M70" s="810"/>
      <c r="N70" s="864"/>
      <c r="O70" s="831"/>
      <c r="P70" s="833"/>
      <c r="Q70" s="810"/>
      <c r="R70" s="870"/>
      <c r="S70" s="808"/>
      <c r="T70" s="833"/>
      <c r="U70" s="810"/>
      <c r="V70" s="868"/>
      <c r="W70" s="808"/>
      <c r="X70" s="833"/>
      <c r="Y70" s="810"/>
      <c r="Z70" s="868"/>
      <c r="AA70" s="808"/>
      <c r="AB70" s="833"/>
      <c r="AC70" s="810"/>
      <c r="AD70" s="802"/>
      <c r="AE70" s="831"/>
      <c r="AF70" s="833"/>
      <c r="AG70" s="862"/>
      <c r="AH70" s="802"/>
      <c r="AI70" s="831">
        <v>2</v>
      </c>
      <c r="AJ70" s="833"/>
      <c r="AK70" s="810">
        <v>1</v>
      </c>
      <c r="AL70" s="802">
        <v>4</v>
      </c>
      <c r="AM70" s="808"/>
      <c r="AN70" s="809"/>
      <c r="AO70" s="810"/>
      <c r="AP70" s="814"/>
      <c r="AQ70" s="861">
        <v>7</v>
      </c>
      <c r="AR70" s="861"/>
      <c r="AS70" s="807"/>
    </row>
    <row r="71" spans="1:53" s="168" customFormat="1" ht="69.599999999999994" customHeight="1" thickBot="1" x14ac:dyDescent="0.45">
      <c r="A71" s="404" t="s">
        <v>333</v>
      </c>
      <c r="B71" s="601" t="s">
        <v>383</v>
      </c>
      <c r="C71" s="170" t="s">
        <v>288</v>
      </c>
      <c r="D71" s="876"/>
      <c r="E71" s="878"/>
      <c r="F71" s="878"/>
      <c r="G71" s="880"/>
      <c r="H71" s="882"/>
      <c r="I71" s="882"/>
      <c r="J71" s="890"/>
      <c r="K71" s="892"/>
      <c r="L71" s="834"/>
      <c r="M71" s="835"/>
      <c r="N71" s="865"/>
      <c r="O71" s="832"/>
      <c r="P71" s="834"/>
      <c r="Q71" s="835"/>
      <c r="R71" s="871"/>
      <c r="S71" s="841"/>
      <c r="T71" s="834"/>
      <c r="U71" s="835"/>
      <c r="V71" s="869"/>
      <c r="W71" s="841"/>
      <c r="X71" s="834"/>
      <c r="Y71" s="835"/>
      <c r="Z71" s="869"/>
      <c r="AA71" s="841"/>
      <c r="AB71" s="834"/>
      <c r="AC71" s="835"/>
      <c r="AD71" s="883"/>
      <c r="AE71" s="832"/>
      <c r="AF71" s="834"/>
      <c r="AG71" s="849"/>
      <c r="AH71" s="883"/>
      <c r="AI71" s="832"/>
      <c r="AJ71" s="834"/>
      <c r="AK71" s="835"/>
      <c r="AL71" s="883"/>
      <c r="AM71" s="841"/>
      <c r="AN71" s="853"/>
      <c r="AO71" s="835"/>
      <c r="AP71" s="855"/>
      <c r="AQ71" s="686"/>
      <c r="AR71" s="686"/>
      <c r="AS71" s="819"/>
    </row>
    <row r="72" spans="1:53" ht="42.75" customHeight="1" x14ac:dyDescent="0.25">
      <c r="A72" s="534"/>
      <c r="B72" s="534"/>
      <c r="C72" s="534"/>
      <c r="D72" s="534"/>
      <c r="E72" s="534"/>
      <c r="F72" s="534"/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534"/>
      <c r="Z72" s="534"/>
      <c r="AA72" s="534"/>
      <c r="AB72" s="534"/>
      <c r="AC72" s="534"/>
      <c r="AD72" s="534"/>
      <c r="AE72" s="534"/>
      <c r="AF72" s="534"/>
      <c r="AG72" s="534"/>
      <c r="AH72" s="534"/>
      <c r="AI72" s="534"/>
      <c r="AJ72" s="534"/>
      <c r="AK72" s="534"/>
      <c r="AL72" s="534"/>
      <c r="AM72" s="534"/>
      <c r="AN72" s="534"/>
      <c r="AO72" s="534"/>
      <c r="AP72" s="534"/>
      <c r="AQ72" s="534"/>
      <c r="AR72" s="534"/>
      <c r="AS72" s="534"/>
    </row>
    <row r="73" spans="1:53" s="4" customFormat="1" ht="21" x14ac:dyDescent="0.4">
      <c r="A73" s="425"/>
      <c r="B73" s="426" t="s">
        <v>384</v>
      </c>
      <c r="D73" s="425"/>
      <c r="E73" s="425" t="s">
        <v>349</v>
      </c>
      <c r="F73" s="422"/>
      <c r="G73" s="422"/>
      <c r="I73" s="422"/>
      <c r="J73" s="422"/>
      <c r="K73" s="422"/>
      <c r="L73" s="422"/>
      <c r="N73" s="422"/>
      <c r="O73" s="423"/>
      <c r="P73" s="425"/>
      <c r="Q73" s="422"/>
      <c r="R73" s="422"/>
      <c r="S73" s="425"/>
      <c r="T73" s="422"/>
      <c r="U73" s="422"/>
      <c r="V73" s="422"/>
      <c r="Y73" s="425" t="s">
        <v>304</v>
      </c>
      <c r="AK73" s="76"/>
      <c r="AX73" s="351"/>
      <c r="AY73" s="351"/>
      <c r="AZ73" s="351"/>
      <c r="BA73" s="351"/>
    </row>
    <row r="74" spans="1:53" s="4" customFormat="1" ht="21" x14ac:dyDescent="0.4">
      <c r="A74" s="425"/>
      <c r="B74" s="425" t="s">
        <v>385</v>
      </c>
      <c r="D74" s="425"/>
      <c r="E74" s="425" t="s">
        <v>350</v>
      </c>
      <c r="F74" s="422"/>
      <c r="G74" s="422"/>
      <c r="I74" s="422"/>
      <c r="J74" s="422"/>
      <c r="K74" s="422"/>
      <c r="L74" s="422"/>
      <c r="N74" s="422"/>
      <c r="O74" s="423"/>
      <c r="P74" s="425"/>
      <c r="Q74" s="422"/>
      <c r="R74" s="422"/>
      <c r="S74" s="425"/>
      <c r="T74" s="422"/>
      <c r="U74" s="422"/>
      <c r="V74" s="422"/>
      <c r="Y74" s="425" t="s">
        <v>352</v>
      </c>
      <c r="AK74" s="76"/>
      <c r="AX74" s="351"/>
      <c r="AY74" s="351"/>
      <c r="AZ74" s="351"/>
      <c r="BA74" s="351"/>
    </row>
    <row r="75" spans="1:53" s="4" customFormat="1" ht="21" x14ac:dyDescent="0.4">
      <c r="A75" s="425"/>
      <c r="B75" s="425" t="s">
        <v>386</v>
      </c>
      <c r="D75" s="425"/>
      <c r="E75" s="425" t="s">
        <v>351</v>
      </c>
      <c r="F75" s="422"/>
      <c r="G75" s="422"/>
      <c r="I75" s="422"/>
      <c r="J75" s="422"/>
      <c r="K75" s="422"/>
      <c r="L75" s="422"/>
      <c r="N75" s="422"/>
      <c r="O75" s="423"/>
      <c r="P75" s="425"/>
      <c r="Q75" s="422"/>
      <c r="R75" s="422"/>
      <c r="S75" s="425"/>
      <c r="T75" s="422"/>
      <c r="U75" s="422"/>
      <c r="V75" s="422"/>
      <c r="Y75" s="425" t="s">
        <v>305</v>
      </c>
      <c r="AK75" s="76"/>
      <c r="AX75" s="351"/>
      <c r="AY75" s="351"/>
      <c r="AZ75" s="351"/>
      <c r="BA75" s="351"/>
    </row>
    <row r="76" spans="1:53" ht="19.5" customHeight="1" x14ac:dyDescent="0.3">
      <c r="A76" s="747"/>
      <c r="B76" s="747"/>
      <c r="C76" s="747"/>
      <c r="D76" s="747"/>
      <c r="E76" s="747"/>
      <c r="F76" s="747"/>
      <c r="G76" s="747"/>
      <c r="H76" s="747"/>
      <c r="M76" s="65"/>
    </row>
  </sheetData>
  <dataConsolidate/>
  <mergeCells count="534">
    <mergeCell ref="AB18:AB23"/>
    <mergeCell ref="AC18:AC23"/>
    <mergeCell ref="AD18:AD23"/>
    <mergeCell ref="A76:H76"/>
    <mergeCell ref="AN70:AN71"/>
    <mergeCell ref="AO70:AO71"/>
    <mergeCell ref="AP70:AP71"/>
    <mergeCell ref="AQ70:AQ71"/>
    <mergeCell ref="AR70:AR71"/>
    <mergeCell ref="V70:V71"/>
    <mergeCell ref="W70:W71"/>
    <mergeCell ref="X70:X71"/>
    <mergeCell ref="Y70:Y71"/>
    <mergeCell ref="Z70:Z71"/>
    <mergeCell ref="AA70:AA71"/>
    <mergeCell ref="P70:P71"/>
    <mergeCell ref="Q70:Q71"/>
    <mergeCell ref="R70:R71"/>
    <mergeCell ref="S70:S71"/>
    <mergeCell ref="T70:T71"/>
    <mergeCell ref="U70:U71"/>
    <mergeCell ref="J70:J71"/>
    <mergeCell ref="K70:K71"/>
    <mergeCell ref="L70:L71"/>
    <mergeCell ref="D70:D71"/>
    <mergeCell ref="E70:E71"/>
    <mergeCell ref="F70:F71"/>
    <mergeCell ref="G70:G71"/>
    <mergeCell ref="H70:H71"/>
    <mergeCell ref="I70:I71"/>
    <mergeCell ref="AS70:AS71"/>
    <mergeCell ref="AH70:AH71"/>
    <mergeCell ref="AI70:AI71"/>
    <mergeCell ref="AJ70:AJ71"/>
    <mergeCell ref="AK70:AK71"/>
    <mergeCell ref="AL70:AL71"/>
    <mergeCell ref="AM70:AM71"/>
    <mergeCell ref="AB70:AB71"/>
    <mergeCell ref="AC70:AC71"/>
    <mergeCell ref="AD70:AD71"/>
    <mergeCell ref="AE70:AE71"/>
    <mergeCell ref="AF70:AF71"/>
    <mergeCell ref="AG70:AG71"/>
    <mergeCell ref="AB68:AB69"/>
    <mergeCell ref="AC68:AC69"/>
    <mergeCell ref="AD68:AD69"/>
    <mergeCell ref="AE68:AE69"/>
    <mergeCell ref="AF68:AF69"/>
    <mergeCell ref="AG68:AG69"/>
    <mergeCell ref="M70:M71"/>
    <mergeCell ref="N70:N71"/>
    <mergeCell ref="O70:O71"/>
    <mergeCell ref="M68:M69"/>
    <mergeCell ref="N68:N69"/>
    <mergeCell ref="O68:O69"/>
    <mergeCell ref="S68:S69"/>
    <mergeCell ref="T68:T69"/>
    <mergeCell ref="U68:U69"/>
    <mergeCell ref="AQ68:AQ69"/>
    <mergeCell ref="AR68:AR69"/>
    <mergeCell ref="AS68:AS69"/>
    <mergeCell ref="AH68:AH69"/>
    <mergeCell ref="AI68:AI69"/>
    <mergeCell ref="AJ68:AJ69"/>
    <mergeCell ref="AK68:AK69"/>
    <mergeCell ref="AL68:AL69"/>
    <mergeCell ref="AM68:AM69"/>
    <mergeCell ref="AN68:AN69"/>
    <mergeCell ref="AO68:AO69"/>
    <mergeCell ref="AP68:AP69"/>
    <mergeCell ref="Y66:Y67"/>
    <mergeCell ref="Z66:Z67"/>
    <mergeCell ref="AA66:AA67"/>
    <mergeCell ref="P66:P67"/>
    <mergeCell ref="Q66:Q67"/>
    <mergeCell ref="R66:R67"/>
    <mergeCell ref="D68:D69"/>
    <mergeCell ref="E68:E69"/>
    <mergeCell ref="F68:F69"/>
    <mergeCell ref="G68:G69"/>
    <mergeCell ref="H68:H69"/>
    <mergeCell ref="I68:I69"/>
    <mergeCell ref="V68:V69"/>
    <mergeCell ref="W68:W69"/>
    <mergeCell ref="X68:X69"/>
    <mergeCell ref="Y68:Y69"/>
    <mergeCell ref="Z68:Z69"/>
    <mergeCell ref="AA68:AA69"/>
    <mergeCell ref="P68:P69"/>
    <mergeCell ref="Q68:Q69"/>
    <mergeCell ref="R68:R69"/>
    <mergeCell ref="J68:J69"/>
    <mergeCell ref="K68:K69"/>
    <mergeCell ref="L68:L69"/>
    <mergeCell ref="S66:S67"/>
    <mergeCell ref="T66:T67"/>
    <mergeCell ref="U66:U67"/>
    <mergeCell ref="AQ66:AQ67"/>
    <mergeCell ref="AR66:AR67"/>
    <mergeCell ref="AS66:AS67"/>
    <mergeCell ref="AH66:AH67"/>
    <mergeCell ref="AI66:AI67"/>
    <mergeCell ref="AJ66:AJ67"/>
    <mergeCell ref="AK66:AK67"/>
    <mergeCell ref="AL66:AL67"/>
    <mergeCell ref="AM66:AM67"/>
    <mergeCell ref="AN66:AN67"/>
    <mergeCell ref="AO66:AO67"/>
    <mergeCell ref="AP66:AP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J66:J67"/>
    <mergeCell ref="K66:K67"/>
    <mergeCell ref="L66:L67"/>
    <mergeCell ref="M66:M67"/>
    <mergeCell ref="N66:N67"/>
    <mergeCell ref="O66:O67"/>
    <mergeCell ref="D66:D67"/>
    <mergeCell ref="E66:E67"/>
    <mergeCell ref="F66:F67"/>
    <mergeCell ref="G66:G67"/>
    <mergeCell ref="H66:H67"/>
    <mergeCell ref="I66:I67"/>
    <mergeCell ref="AN64:AN65"/>
    <mergeCell ref="AO64:AO65"/>
    <mergeCell ref="AP64:AP65"/>
    <mergeCell ref="AB64:AB65"/>
    <mergeCell ref="AC64:AC65"/>
    <mergeCell ref="AD64:AD65"/>
    <mergeCell ref="AE64:AE65"/>
    <mergeCell ref="AF64:AF65"/>
    <mergeCell ref="AG64:AG65"/>
    <mergeCell ref="D64:D65"/>
    <mergeCell ref="E64:E65"/>
    <mergeCell ref="F64:F65"/>
    <mergeCell ref="G64:G65"/>
    <mergeCell ref="H64:H65"/>
    <mergeCell ref="I64:I65"/>
    <mergeCell ref="AQ64:AQ65"/>
    <mergeCell ref="AR64:AR65"/>
    <mergeCell ref="AS64:AS65"/>
    <mergeCell ref="AH64:AH65"/>
    <mergeCell ref="AI64:AI65"/>
    <mergeCell ref="AJ64:AJ65"/>
    <mergeCell ref="AK64:AK65"/>
    <mergeCell ref="AL64:AL65"/>
    <mergeCell ref="AM64:AM65"/>
    <mergeCell ref="V64:V65"/>
    <mergeCell ref="W64:W65"/>
    <mergeCell ref="X64:X65"/>
    <mergeCell ref="Y64:Y65"/>
    <mergeCell ref="Z64:Z65"/>
    <mergeCell ref="AA64:AA65"/>
    <mergeCell ref="P64:P65"/>
    <mergeCell ref="Q64:Q65"/>
    <mergeCell ref="R64:R65"/>
    <mergeCell ref="J64:J65"/>
    <mergeCell ref="K64:K65"/>
    <mergeCell ref="L64:L65"/>
    <mergeCell ref="M64:M65"/>
    <mergeCell ref="N64:N65"/>
    <mergeCell ref="O64:O65"/>
    <mergeCell ref="S64:S65"/>
    <mergeCell ref="T64:T65"/>
    <mergeCell ref="U64:U65"/>
    <mergeCell ref="AQ62:AQ63"/>
    <mergeCell ref="AR62:AR63"/>
    <mergeCell ref="AS62:AS63"/>
    <mergeCell ref="AH62:AH63"/>
    <mergeCell ref="AI62:AI63"/>
    <mergeCell ref="AJ62:AJ63"/>
    <mergeCell ref="AK62:AK63"/>
    <mergeCell ref="AL62:AL63"/>
    <mergeCell ref="AM62:AM63"/>
    <mergeCell ref="AN62:AN63"/>
    <mergeCell ref="AO62:AO63"/>
    <mergeCell ref="AP62:AP63"/>
    <mergeCell ref="D62:D63"/>
    <mergeCell ref="E62:E63"/>
    <mergeCell ref="F62:F63"/>
    <mergeCell ref="G62:G63"/>
    <mergeCell ref="H62:H63"/>
    <mergeCell ref="I62:I63"/>
    <mergeCell ref="S62:S63"/>
    <mergeCell ref="T62:T63"/>
    <mergeCell ref="U62:U63"/>
    <mergeCell ref="P62:P63"/>
    <mergeCell ref="Q62:Q63"/>
    <mergeCell ref="R62:R63"/>
    <mergeCell ref="AB60:AB61"/>
    <mergeCell ref="AC60:AC61"/>
    <mergeCell ref="AD60:AD61"/>
    <mergeCell ref="AE60:AE61"/>
    <mergeCell ref="AF60:AF61"/>
    <mergeCell ref="AG60:AG61"/>
    <mergeCell ref="J62:J63"/>
    <mergeCell ref="K62:K63"/>
    <mergeCell ref="L62:L63"/>
    <mergeCell ref="M62:M63"/>
    <mergeCell ref="N62:N63"/>
    <mergeCell ref="O62:O63"/>
    <mergeCell ref="AB62:AB63"/>
    <mergeCell ref="AC62:AC63"/>
    <mergeCell ref="AD62:AD63"/>
    <mergeCell ref="AE62:AE63"/>
    <mergeCell ref="AF62:AF63"/>
    <mergeCell ref="AG62:AG63"/>
    <mergeCell ref="V62:V63"/>
    <mergeCell ref="W62:W63"/>
    <mergeCell ref="X62:X63"/>
    <mergeCell ref="Y62:Y63"/>
    <mergeCell ref="Z62:Z63"/>
    <mergeCell ref="AA62:AA63"/>
    <mergeCell ref="AQ60:AQ61"/>
    <mergeCell ref="AR60:AR61"/>
    <mergeCell ref="AS60:AS61"/>
    <mergeCell ref="AH60:AH61"/>
    <mergeCell ref="AI60:AI61"/>
    <mergeCell ref="AJ60:AJ61"/>
    <mergeCell ref="AK60:AK61"/>
    <mergeCell ref="AL60:AL61"/>
    <mergeCell ref="AM60:AM61"/>
    <mergeCell ref="AN60:AN61"/>
    <mergeCell ref="AO60:AO61"/>
    <mergeCell ref="AP60:AP61"/>
    <mergeCell ref="Y60:Y61"/>
    <mergeCell ref="Z60:Z61"/>
    <mergeCell ref="AA60:AA61"/>
    <mergeCell ref="P60:P61"/>
    <mergeCell ref="Q60:Q61"/>
    <mergeCell ref="R60:R61"/>
    <mergeCell ref="J60:J61"/>
    <mergeCell ref="K60:K61"/>
    <mergeCell ref="L60:L61"/>
    <mergeCell ref="D60:D61"/>
    <mergeCell ref="E60:E61"/>
    <mergeCell ref="F60:F61"/>
    <mergeCell ref="G60:G61"/>
    <mergeCell ref="H60:H61"/>
    <mergeCell ref="I60:I61"/>
    <mergeCell ref="V60:V61"/>
    <mergeCell ref="W60:W61"/>
    <mergeCell ref="X60:X61"/>
    <mergeCell ref="M60:M61"/>
    <mergeCell ref="N60:N61"/>
    <mergeCell ref="O60:O61"/>
    <mergeCell ref="S60:S61"/>
    <mergeCell ref="T60:T61"/>
    <mergeCell ref="U60:U61"/>
    <mergeCell ref="S58:S59"/>
    <mergeCell ref="T58:T59"/>
    <mergeCell ref="U58:U59"/>
    <mergeCell ref="P58:P59"/>
    <mergeCell ref="Q58:Q59"/>
    <mergeCell ref="R58:R59"/>
    <mergeCell ref="AQ58:AQ59"/>
    <mergeCell ref="AR58:AR59"/>
    <mergeCell ref="AS58:AS59"/>
    <mergeCell ref="AH58:AH59"/>
    <mergeCell ref="AI58:AI59"/>
    <mergeCell ref="AJ58:AJ59"/>
    <mergeCell ref="AK58:AK59"/>
    <mergeCell ref="AL58:AL59"/>
    <mergeCell ref="AM58:AM59"/>
    <mergeCell ref="AN58:AN59"/>
    <mergeCell ref="AO58:AO59"/>
    <mergeCell ref="AP58:AP5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J58:J59"/>
    <mergeCell ref="K58:K59"/>
    <mergeCell ref="L58:L59"/>
    <mergeCell ref="M58:M59"/>
    <mergeCell ref="N58:N59"/>
    <mergeCell ref="O58:O59"/>
    <mergeCell ref="D58:D59"/>
    <mergeCell ref="E58:E59"/>
    <mergeCell ref="F58:F59"/>
    <mergeCell ref="G58:G59"/>
    <mergeCell ref="H58:H59"/>
    <mergeCell ref="I58:I59"/>
    <mergeCell ref="AR56:AR57"/>
    <mergeCell ref="AS56:AS57"/>
    <mergeCell ref="AH56:AH57"/>
    <mergeCell ref="AI56:AI57"/>
    <mergeCell ref="AJ56:AJ57"/>
    <mergeCell ref="AK56:AK57"/>
    <mergeCell ref="AL56:AL57"/>
    <mergeCell ref="AM56:AM57"/>
    <mergeCell ref="V56:V57"/>
    <mergeCell ref="W56:W57"/>
    <mergeCell ref="X56:X57"/>
    <mergeCell ref="Y56:Y57"/>
    <mergeCell ref="Z56:Z57"/>
    <mergeCell ref="AA56:AA57"/>
    <mergeCell ref="AN56:AN57"/>
    <mergeCell ref="AO56:AO57"/>
    <mergeCell ref="AP56:AP57"/>
    <mergeCell ref="AB56:AB57"/>
    <mergeCell ref="AC56:AC57"/>
    <mergeCell ref="AD56:AD57"/>
    <mergeCell ref="AE56:AE57"/>
    <mergeCell ref="AF56:AF57"/>
    <mergeCell ref="AG56:AG57"/>
    <mergeCell ref="AI37:AK37"/>
    <mergeCell ref="AM37:AO37"/>
    <mergeCell ref="K38:M38"/>
    <mergeCell ref="O38:Q38"/>
    <mergeCell ref="S38:U38"/>
    <mergeCell ref="W38:Y38"/>
    <mergeCell ref="AA38:AC38"/>
    <mergeCell ref="AE38:AG38"/>
    <mergeCell ref="AQ56:AQ57"/>
    <mergeCell ref="P56:P57"/>
    <mergeCell ref="Q56:Q57"/>
    <mergeCell ref="R56:R57"/>
    <mergeCell ref="S56:S57"/>
    <mergeCell ref="T56:T57"/>
    <mergeCell ref="U56:U57"/>
    <mergeCell ref="D56:D57"/>
    <mergeCell ref="E56:E57"/>
    <mergeCell ref="F56:F57"/>
    <mergeCell ref="G56:G57"/>
    <mergeCell ref="H56:H57"/>
    <mergeCell ref="I56:I57"/>
    <mergeCell ref="AI38:AK38"/>
    <mergeCell ref="AM38:AO38"/>
    <mergeCell ref="K55:M55"/>
    <mergeCell ref="O55:Q55"/>
    <mergeCell ref="S55:U55"/>
    <mergeCell ref="W55:Y55"/>
    <mergeCell ref="AA55:AC55"/>
    <mergeCell ref="AE55:AG55"/>
    <mergeCell ref="AI55:AK55"/>
    <mergeCell ref="AM55:AO55"/>
    <mergeCell ref="J56:J57"/>
    <mergeCell ref="K56:K57"/>
    <mergeCell ref="L56:L57"/>
    <mergeCell ref="M56:M57"/>
    <mergeCell ref="N56:N57"/>
    <mergeCell ref="O56:O57"/>
    <mergeCell ref="AR33:AR35"/>
    <mergeCell ref="AS33:AS35"/>
    <mergeCell ref="B36:AS36"/>
    <mergeCell ref="A37:B37"/>
    <mergeCell ref="K37:M37"/>
    <mergeCell ref="O37:Q37"/>
    <mergeCell ref="S37:U37"/>
    <mergeCell ref="W37:Y37"/>
    <mergeCell ref="AJ33:AJ35"/>
    <mergeCell ref="AK33:AK35"/>
    <mergeCell ref="AL33:AL35"/>
    <mergeCell ref="AM33:AM35"/>
    <mergeCell ref="AN33:AN35"/>
    <mergeCell ref="AO33:AO35"/>
    <mergeCell ref="AD33:AD35"/>
    <mergeCell ref="AE33:AE35"/>
    <mergeCell ref="AF33:AF35"/>
    <mergeCell ref="AG33:AG35"/>
    <mergeCell ref="AH33:AH35"/>
    <mergeCell ref="AI33:AI35"/>
    <mergeCell ref="X33:X35"/>
    <mergeCell ref="Y33:Y35"/>
    <mergeCell ref="AA37:AC37"/>
    <mergeCell ref="AE37:AG37"/>
    <mergeCell ref="AC33:AC35"/>
    <mergeCell ref="R33:R35"/>
    <mergeCell ref="S33:S35"/>
    <mergeCell ref="T33:T35"/>
    <mergeCell ref="U33:U35"/>
    <mergeCell ref="V33:V35"/>
    <mergeCell ref="W33:W35"/>
    <mergeCell ref="AP33:AP35"/>
    <mergeCell ref="AQ33:AQ35"/>
    <mergeCell ref="D33:D35"/>
    <mergeCell ref="E33:E35"/>
    <mergeCell ref="F33:F35"/>
    <mergeCell ref="G33:G35"/>
    <mergeCell ref="H33:H35"/>
    <mergeCell ref="I33:I35"/>
    <mergeCell ref="J33:J35"/>
    <mergeCell ref="K33:K35"/>
    <mergeCell ref="K32:M32"/>
    <mergeCell ref="K26:M26"/>
    <mergeCell ref="O26:Q26"/>
    <mergeCell ref="S26:U26"/>
    <mergeCell ref="W26:Y26"/>
    <mergeCell ref="AA26:AC26"/>
    <mergeCell ref="AE26:AG26"/>
    <mergeCell ref="AI26:AK26"/>
    <mergeCell ref="AM26:AO26"/>
    <mergeCell ref="L33:L35"/>
    <mergeCell ref="M33:M35"/>
    <mergeCell ref="N33:N35"/>
    <mergeCell ref="O33:O35"/>
    <mergeCell ref="P33:P35"/>
    <mergeCell ref="Q33:Q35"/>
    <mergeCell ref="AI32:AK32"/>
    <mergeCell ref="AM32:AO32"/>
    <mergeCell ref="O32:Q32"/>
    <mergeCell ref="S32:U32"/>
    <mergeCell ref="W32:Y32"/>
    <mergeCell ref="AA32:AC32"/>
    <mergeCell ref="AE32:AG32"/>
    <mergeCell ref="Z33:Z35"/>
    <mergeCell ref="AA33:AA35"/>
    <mergeCell ref="AB33:AB35"/>
    <mergeCell ref="C20:C23"/>
    <mergeCell ref="B24:AS24"/>
    <mergeCell ref="A25:B25"/>
    <mergeCell ref="K25:M25"/>
    <mergeCell ref="O25:Q25"/>
    <mergeCell ref="S25:U25"/>
    <mergeCell ref="W25:Y25"/>
    <mergeCell ref="AA25:AC25"/>
    <mergeCell ref="AE25:AG25"/>
    <mergeCell ref="AI25:AK25"/>
    <mergeCell ref="J18:J23"/>
    <mergeCell ref="S18:S23"/>
    <mergeCell ref="T18:T23"/>
    <mergeCell ref="U18:U23"/>
    <mergeCell ref="V18:V23"/>
    <mergeCell ref="AQ18:AQ23"/>
    <mergeCell ref="D18:D23"/>
    <mergeCell ref="E18:E23"/>
    <mergeCell ref="F18:F23"/>
    <mergeCell ref="G18:G23"/>
    <mergeCell ref="H18:H23"/>
    <mergeCell ref="I18:I23"/>
    <mergeCell ref="AM25:AO25"/>
    <mergeCell ref="AA18:AA23"/>
    <mergeCell ref="AI13:AK13"/>
    <mergeCell ref="AM13:AO13"/>
    <mergeCell ref="K16:M16"/>
    <mergeCell ref="O16:Q16"/>
    <mergeCell ref="S16:U16"/>
    <mergeCell ref="W16:Y16"/>
    <mergeCell ref="AA16:AC16"/>
    <mergeCell ref="AE16:AG16"/>
    <mergeCell ref="AI16:AK16"/>
    <mergeCell ref="AM16:AO16"/>
    <mergeCell ref="K13:M13"/>
    <mergeCell ref="O13:Q13"/>
    <mergeCell ref="S13:U13"/>
    <mergeCell ref="W13:Y13"/>
    <mergeCell ref="AA13:AC13"/>
    <mergeCell ref="AE13:AG13"/>
    <mergeCell ref="B11:AS11"/>
    <mergeCell ref="A12:B12"/>
    <mergeCell ref="K12:M12"/>
    <mergeCell ref="O12:Q12"/>
    <mergeCell ref="S12:U12"/>
    <mergeCell ref="W12:Y12"/>
    <mergeCell ref="AA12:AC12"/>
    <mergeCell ref="AE12:AG12"/>
    <mergeCell ref="AI12:AK12"/>
    <mergeCell ref="AM12:AO12"/>
    <mergeCell ref="AN9:AN10"/>
    <mergeCell ref="AO9:AO10"/>
    <mergeCell ref="AP9:AP10"/>
    <mergeCell ref="AQ9:AQ10"/>
    <mergeCell ref="AR9:AR10"/>
    <mergeCell ref="AS9:AS10"/>
    <mergeCell ref="AH9:AH10"/>
    <mergeCell ref="AI9:AI10"/>
    <mergeCell ref="AJ9:AJ10"/>
    <mergeCell ref="AK9:AK10"/>
    <mergeCell ref="AL9:AL10"/>
    <mergeCell ref="AM9:AM10"/>
    <mergeCell ref="T9:T10"/>
    <mergeCell ref="U9:U10"/>
    <mergeCell ref="AI8:AL8"/>
    <mergeCell ref="AM8:AP8"/>
    <mergeCell ref="G9:G10"/>
    <mergeCell ref="H9:H10"/>
    <mergeCell ref="I9:I10"/>
    <mergeCell ref="K9:K10"/>
    <mergeCell ref="L9:L10"/>
    <mergeCell ref="M9:M10"/>
    <mergeCell ref="N9:N10"/>
    <mergeCell ref="O9:O10"/>
    <mergeCell ref="AB9:AB10"/>
    <mergeCell ref="AC9:AC10"/>
    <mergeCell ref="AD9:AD10"/>
    <mergeCell ref="AE9:AE10"/>
    <mergeCell ref="AF9:AF10"/>
    <mergeCell ref="AG9:AG10"/>
    <mergeCell ref="V9:V10"/>
    <mergeCell ref="W9:W10"/>
    <mergeCell ref="X9:X10"/>
    <mergeCell ref="Y9:Y10"/>
    <mergeCell ref="Z9:Z10"/>
    <mergeCell ref="AA9:AA10"/>
    <mergeCell ref="C1:AT2"/>
    <mergeCell ref="A7:A10"/>
    <mergeCell ref="B7:B10"/>
    <mergeCell ref="C7:C10"/>
    <mergeCell ref="D7:E9"/>
    <mergeCell ref="F7:J7"/>
    <mergeCell ref="K7:R7"/>
    <mergeCell ref="S7:Z7"/>
    <mergeCell ref="AA7:AH7"/>
    <mergeCell ref="AI7:AP7"/>
    <mergeCell ref="AQ7:AS8"/>
    <mergeCell ref="F8:F10"/>
    <mergeCell ref="G8:I8"/>
    <mergeCell ref="J8:J10"/>
    <mergeCell ref="K8:N8"/>
    <mergeCell ref="O8:R8"/>
    <mergeCell ref="S8:V8"/>
    <mergeCell ref="W8:Z8"/>
    <mergeCell ref="AA8:AD8"/>
    <mergeCell ref="AE8:AH8"/>
    <mergeCell ref="P9:P10"/>
    <mergeCell ref="Q9:Q10"/>
    <mergeCell ref="R9:R10"/>
    <mergeCell ref="S9:S10"/>
  </mergeCells>
  <printOptions horizontalCentered="1" gridLinesSet="0"/>
  <pageMargins left="0" right="0" top="0.59055118110236227" bottom="0" header="0.19685039370078741" footer="0"/>
  <pageSetup paperSize="9" scale="43" fitToWidth="420" fitToHeight="297" orientation="landscape" blackAndWhite="1" r:id="rId1"/>
  <headerFooter alignWithMargins="0">
    <oddFooter>&amp;R&amp;P</oddFooter>
  </headerFooter>
  <rowBreaks count="3" manualBreakCount="3">
    <brk id="34" max="44" man="1"/>
    <brk id="51" max="44" man="1"/>
    <brk id="65" max="4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6"/>
  <sheetViews>
    <sheetView showGridLines="0" tabSelected="1" view="pageBreakPreview" topLeftCell="A34" zoomScale="55" zoomScaleNormal="50" zoomScaleSheetLayoutView="55" workbookViewId="0">
      <selection activeCell="B28" sqref="B28"/>
    </sheetView>
  </sheetViews>
  <sheetFormatPr defaultColWidth="8.77734375" defaultRowHeight="13.2" x14ac:dyDescent="0.25"/>
  <cols>
    <col min="1" max="1" width="11.88671875" style="53" customWidth="1"/>
    <col min="2" max="2" width="79.77734375" style="53" customWidth="1"/>
    <col min="3" max="3" width="14.5546875" style="53" customWidth="1"/>
    <col min="4" max="4" width="6.5546875" style="53" customWidth="1"/>
    <col min="5" max="6" width="9.5546875" style="53" customWidth="1"/>
    <col min="7" max="8" width="6.5546875" style="53" customWidth="1"/>
    <col min="9" max="10" width="8.5546875" style="53" customWidth="1"/>
    <col min="11" max="12" width="4.5546875" style="53" customWidth="1"/>
    <col min="13" max="13" width="6" style="53" customWidth="1"/>
    <col min="14" max="16" width="4.5546875" style="53" customWidth="1"/>
    <col min="17" max="17" width="6.21875" style="53" customWidth="1"/>
    <col min="18" max="20" width="4.5546875" style="53" customWidth="1"/>
    <col min="21" max="21" width="6.44140625" style="53" customWidth="1"/>
    <col min="22" max="42" width="4.5546875" style="53" customWidth="1"/>
    <col min="43" max="43" width="8.5546875" style="53" customWidth="1"/>
    <col min="44" max="45" width="5.5546875" style="53" customWidth="1"/>
    <col min="46" max="16384" width="8.77734375" style="53"/>
  </cols>
  <sheetData>
    <row r="1" spans="1:46" x14ac:dyDescent="0.25">
      <c r="C1" s="761" t="s">
        <v>388</v>
      </c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1"/>
      <c r="AL1" s="761"/>
      <c r="AM1" s="761"/>
      <c r="AN1" s="761"/>
      <c r="AO1" s="761"/>
      <c r="AP1" s="761"/>
      <c r="AQ1" s="761"/>
      <c r="AR1" s="761"/>
      <c r="AS1" s="761"/>
      <c r="AT1" s="761"/>
    </row>
    <row r="2" spans="1:46" x14ac:dyDescent="0.25"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761"/>
      <c r="Q2" s="761"/>
      <c r="R2" s="761"/>
      <c r="S2" s="761"/>
      <c r="T2" s="761"/>
      <c r="U2" s="761"/>
      <c r="V2" s="761"/>
      <c r="W2" s="761"/>
      <c r="X2" s="761"/>
      <c r="Y2" s="761"/>
      <c r="Z2" s="761"/>
      <c r="AA2" s="761"/>
      <c r="AB2" s="761"/>
      <c r="AC2" s="761"/>
      <c r="AD2" s="761"/>
      <c r="AE2" s="761"/>
      <c r="AF2" s="761"/>
      <c r="AG2" s="761"/>
      <c r="AH2" s="761"/>
      <c r="AI2" s="761"/>
      <c r="AJ2" s="761"/>
      <c r="AK2" s="761"/>
      <c r="AL2" s="761"/>
      <c r="AM2" s="761"/>
      <c r="AN2" s="761"/>
      <c r="AO2" s="761"/>
      <c r="AP2" s="761"/>
      <c r="AQ2" s="761"/>
      <c r="AR2" s="761"/>
      <c r="AS2" s="761"/>
      <c r="AT2" s="761"/>
    </row>
    <row r="3" spans="1:46" ht="22.8" x14ac:dyDescent="0.4">
      <c r="C3" s="434"/>
      <c r="U3" s="57"/>
      <c r="V3" s="57"/>
    </row>
    <row r="4" spans="1:46" ht="51" customHeight="1" x14ac:dyDescent="0.5">
      <c r="B4" s="575"/>
      <c r="C4" s="435" t="s">
        <v>253</v>
      </c>
      <c r="D4" s="436"/>
      <c r="F4" s="436"/>
      <c r="G4" s="436" t="s">
        <v>416</v>
      </c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</row>
    <row r="5" spans="1:46" ht="42" customHeight="1" x14ac:dyDescent="0.25">
      <c r="U5" s="437"/>
      <c r="V5" s="57"/>
    </row>
    <row r="6" spans="1:46" ht="60.6" customHeight="1" thickBot="1" x14ac:dyDescent="0.3">
      <c r="U6" s="437"/>
    </row>
    <row r="7" spans="1:46" s="56" customFormat="1" ht="55.5" customHeight="1" thickBot="1" x14ac:dyDescent="0.35">
      <c r="A7" s="728" t="s">
        <v>112</v>
      </c>
      <c r="B7" s="735" t="s">
        <v>135</v>
      </c>
      <c r="C7" s="696" t="s">
        <v>51</v>
      </c>
      <c r="D7" s="715" t="s">
        <v>142</v>
      </c>
      <c r="E7" s="716"/>
      <c r="F7" s="721" t="s">
        <v>101</v>
      </c>
      <c r="G7" s="722"/>
      <c r="H7" s="722"/>
      <c r="I7" s="722"/>
      <c r="J7" s="723"/>
      <c r="K7" s="700" t="s">
        <v>106</v>
      </c>
      <c r="L7" s="701"/>
      <c r="M7" s="701"/>
      <c r="N7" s="701"/>
      <c r="O7" s="701"/>
      <c r="P7" s="701"/>
      <c r="Q7" s="701"/>
      <c r="R7" s="702"/>
      <c r="S7" s="700" t="s">
        <v>107</v>
      </c>
      <c r="T7" s="701"/>
      <c r="U7" s="701"/>
      <c r="V7" s="701"/>
      <c r="W7" s="701"/>
      <c r="X7" s="701"/>
      <c r="Y7" s="701"/>
      <c r="Z7" s="702"/>
      <c r="AA7" s="700" t="s">
        <v>108</v>
      </c>
      <c r="AB7" s="701"/>
      <c r="AC7" s="701"/>
      <c r="AD7" s="701"/>
      <c r="AE7" s="701"/>
      <c r="AF7" s="701"/>
      <c r="AG7" s="701"/>
      <c r="AH7" s="702"/>
      <c r="AI7" s="700" t="s">
        <v>109</v>
      </c>
      <c r="AJ7" s="701"/>
      <c r="AK7" s="701"/>
      <c r="AL7" s="701"/>
      <c r="AM7" s="701"/>
      <c r="AN7" s="701"/>
      <c r="AO7" s="701"/>
      <c r="AP7" s="702"/>
      <c r="AQ7" s="700" t="s">
        <v>127</v>
      </c>
      <c r="AR7" s="701"/>
      <c r="AS7" s="731"/>
    </row>
    <row r="8" spans="1:46" s="56" customFormat="1" ht="52.5" customHeight="1" thickBot="1" x14ac:dyDescent="0.35">
      <c r="A8" s="729"/>
      <c r="B8" s="736"/>
      <c r="C8" s="697"/>
      <c r="D8" s="717"/>
      <c r="E8" s="718"/>
      <c r="F8" s="724" t="s">
        <v>111</v>
      </c>
      <c r="G8" s="726" t="s">
        <v>102</v>
      </c>
      <c r="H8" s="727"/>
      <c r="I8" s="727"/>
      <c r="J8" s="712" t="s">
        <v>104</v>
      </c>
      <c r="K8" s="698" t="s">
        <v>119</v>
      </c>
      <c r="L8" s="698"/>
      <c r="M8" s="698"/>
      <c r="N8" s="699"/>
      <c r="O8" s="698" t="s">
        <v>123</v>
      </c>
      <c r="P8" s="698"/>
      <c r="Q8" s="698"/>
      <c r="R8" s="699"/>
      <c r="S8" s="698" t="s">
        <v>120</v>
      </c>
      <c r="T8" s="698"/>
      <c r="U8" s="698"/>
      <c r="V8" s="699"/>
      <c r="W8" s="698" t="s">
        <v>124</v>
      </c>
      <c r="X8" s="698"/>
      <c r="Y8" s="698"/>
      <c r="Z8" s="699"/>
      <c r="AA8" s="698" t="s">
        <v>121</v>
      </c>
      <c r="AB8" s="698"/>
      <c r="AC8" s="698"/>
      <c r="AD8" s="699"/>
      <c r="AE8" s="698" t="s">
        <v>125</v>
      </c>
      <c r="AF8" s="698"/>
      <c r="AG8" s="698"/>
      <c r="AH8" s="699"/>
      <c r="AI8" s="698" t="s">
        <v>122</v>
      </c>
      <c r="AJ8" s="698"/>
      <c r="AK8" s="698"/>
      <c r="AL8" s="699"/>
      <c r="AM8" s="698" t="s">
        <v>126</v>
      </c>
      <c r="AN8" s="698"/>
      <c r="AO8" s="698"/>
      <c r="AP8" s="699"/>
      <c r="AQ8" s="732"/>
      <c r="AR8" s="733"/>
      <c r="AS8" s="734"/>
    </row>
    <row r="9" spans="1:46" s="56" customFormat="1" ht="32.25" customHeight="1" thickBot="1" x14ac:dyDescent="0.35">
      <c r="A9" s="729"/>
      <c r="B9" s="736"/>
      <c r="C9" s="697"/>
      <c r="D9" s="719"/>
      <c r="E9" s="720"/>
      <c r="F9" s="724"/>
      <c r="G9" s="703" t="s">
        <v>103</v>
      </c>
      <c r="H9" s="705" t="s">
        <v>110</v>
      </c>
      <c r="I9" s="703" t="s">
        <v>105</v>
      </c>
      <c r="J9" s="713"/>
      <c r="K9" s="703" t="s">
        <v>116</v>
      </c>
      <c r="L9" s="705" t="s">
        <v>117</v>
      </c>
      <c r="M9" s="703" t="s">
        <v>118</v>
      </c>
      <c r="N9" s="707" t="s">
        <v>246</v>
      </c>
      <c r="O9" s="703" t="s">
        <v>116</v>
      </c>
      <c r="P9" s="705" t="s">
        <v>117</v>
      </c>
      <c r="Q9" s="703" t="s">
        <v>118</v>
      </c>
      <c r="R9" s="707" t="s">
        <v>246</v>
      </c>
      <c r="S9" s="703" t="s">
        <v>116</v>
      </c>
      <c r="T9" s="705" t="s">
        <v>117</v>
      </c>
      <c r="U9" s="703" t="s">
        <v>118</v>
      </c>
      <c r="V9" s="707" t="s">
        <v>246</v>
      </c>
      <c r="W9" s="703" t="s">
        <v>116</v>
      </c>
      <c r="X9" s="705" t="s">
        <v>117</v>
      </c>
      <c r="Y9" s="703" t="s">
        <v>118</v>
      </c>
      <c r="Z9" s="707" t="s">
        <v>246</v>
      </c>
      <c r="AA9" s="703" t="s">
        <v>116</v>
      </c>
      <c r="AB9" s="705" t="s">
        <v>117</v>
      </c>
      <c r="AC9" s="703" t="s">
        <v>118</v>
      </c>
      <c r="AD9" s="707" t="s">
        <v>246</v>
      </c>
      <c r="AE9" s="703" t="s">
        <v>116</v>
      </c>
      <c r="AF9" s="705" t="s">
        <v>117</v>
      </c>
      <c r="AG9" s="703" t="s">
        <v>118</v>
      </c>
      <c r="AH9" s="707" t="s">
        <v>246</v>
      </c>
      <c r="AI9" s="703" t="s">
        <v>116</v>
      </c>
      <c r="AJ9" s="705" t="s">
        <v>117</v>
      </c>
      <c r="AK9" s="703" t="s">
        <v>118</v>
      </c>
      <c r="AL9" s="707" t="s">
        <v>246</v>
      </c>
      <c r="AM9" s="703" t="s">
        <v>116</v>
      </c>
      <c r="AN9" s="705" t="s">
        <v>117</v>
      </c>
      <c r="AO9" s="703" t="s">
        <v>118</v>
      </c>
      <c r="AP9" s="707" t="s">
        <v>246</v>
      </c>
      <c r="AQ9" s="697" t="s">
        <v>128</v>
      </c>
      <c r="AR9" s="696" t="s">
        <v>129</v>
      </c>
      <c r="AS9" s="697" t="s">
        <v>130</v>
      </c>
    </row>
    <row r="10" spans="1:46" s="56" customFormat="1" ht="136.5" customHeight="1" thickBot="1" x14ac:dyDescent="0.35">
      <c r="A10" s="730"/>
      <c r="B10" s="762"/>
      <c r="C10" s="697"/>
      <c r="D10" s="572" t="s">
        <v>113</v>
      </c>
      <c r="E10" s="572" t="s">
        <v>114</v>
      </c>
      <c r="F10" s="725"/>
      <c r="G10" s="704"/>
      <c r="H10" s="706"/>
      <c r="I10" s="704"/>
      <c r="J10" s="714"/>
      <c r="K10" s="704"/>
      <c r="L10" s="706"/>
      <c r="M10" s="704"/>
      <c r="N10" s="708"/>
      <c r="O10" s="704"/>
      <c r="P10" s="706"/>
      <c r="Q10" s="704"/>
      <c r="R10" s="708"/>
      <c r="S10" s="704"/>
      <c r="T10" s="706"/>
      <c r="U10" s="704"/>
      <c r="V10" s="708"/>
      <c r="W10" s="704"/>
      <c r="X10" s="706"/>
      <c r="Y10" s="704"/>
      <c r="Z10" s="708"/>
      <c r="AA10" s="704"/>
      <c r="AB10" s="706"/>
      <c r="AC10" s="704"/>
      <c r="AD10" s="708"/>
      <c r="AE10" s="704"/>
      <c r="AF10" s="706"/>
      <c r="AG10" s="704"/>
      <c r="AH10" s="708"/>
      <c r="AI10" s="704"/>
      <c r="AJ10" s="706"/>
      <c r="AK10" s="704"/>
      <c r="AL10" s="708"/>
      <c r="AM10" s="704"/>
      <c r="AN10" s="706"/>
      <c r="AO10" s="704"/>
      <c r="AP10" s="708"/>
      <c r="AQ10" s="697"/>
      <c r="AR10" s="763"/>
      <c r="AS10" s="697"/>
    </row>
    <row r="11" spans="1:46" s="54" customFormat="1" ht="23.25" customHeight="1" thickBot="1" x14ac:dyDescent="0.4">
      <c r="A11" s="171" t="s">
        <v>144</v>
      </c>
      <c r="B11" s="764" t="s">
        <v>131</v>
      </c>
      <c r="C11" s="765"/>
      <c r="D11" s="765"/>
      <c r="E11" s="765"/>
      <c r="F11" s="765"/>
      <c r="G11" s="765"/>
      <c r="H11" s="765"/>
      <c r="I11" s="765"/>
      <c r="J11" s="765"/>
      <c r="K11" s="765"/>
      <c r="L11" s="765"/>
      <c r="M11" s="765"/>
      <c r="N11" s="765"/>
      <c r="O11" s="765"/>
      <c r="P11" s="765"/>
      <c r="Q11" s="765"/>
      <c r="R11" s="765"/>
      <c r="S11" s="765"/>
      <c r="T11" s="765"/>
      <c r="U11" s="765"/>
      <c r="V11" s="765"/>
      <c r="W11" s="765"/>
      <c r="X11" s="765"/>
      <c r="Y11" s="765"/>
      <c r="Z11" s="765"/>
      <c r="AA11" s="765"/>
      <c r="AB11" s="765"/>
      <c r="AC11" s="765"/>
      <c r="AD11" s="765"/>
      <c r="AE11" s="765"/>
      <c r="AF11" s="765"/>
      <c r="AG11" s="765"/>
      <c r="AH11" s="765"/>
      <c r="AI11" s="765"/>
      <c r="AJ11" s="765"/>
      <c r="AK11" s="765"/>
      <c r="AL11" s="765"/>
      <c r="AM11" s="765"/>
      <c r="AN11" s="765"/>
      <c r="AO11" s="765"/>
      <c r="AP11" s="765"/>
      <c r="AQ11" s="765"/>
      <c r="AR11" s="765"/>
      <c r="AS11" s="766"/>
    </row>
    <row r="12" spans="1:46" s="99" customFormat="1" ht="45.75" customHeight="1" thickBot="1" x14ac:dyDescent="0.4">
      <c r="A12" s="767" t="s">
        <v>138</v>
      </c>
      <c r="B12" s="768"/>
      <c r="C12" s="172"/>
      <c r="D12" s="173">
        <f>D13+D16</f>
        <v>10</v>
      </c>
      <c r="E12" s="174">
        <f>E13+E16</f>
        <v>300</v>
      </c>
      <c r="F12" s="174"/>
      <c r="G12" s="577"/>
      <c r="H12" s="174"/>
      <c r="I12" s="577"/>
      <c r="J12" s="174"/>
      <c r="K12" s="769">
        <f>K13+K16</f>
        <v>0</v>
      </c>
      <c r="L12" s="770"/>
      <c r="M12" s="771"/>
      <c r="N12" s="176">
        <f>N13+N16</f>
        <v>0</v>
      </c>
      <c r="O12" s="769">
        <f>O13+O16</f>
        <v>3.5</v>
      </c>
      <c r="P12" s="770"/>
      <c r="Q12" s="771"/>
      <c r="R12" s="177">
        <f>R13+R16</f>
        <v>5</v>
      </c>
      <c r="S12" s="769">
        <f>S13+S16</f>
        <v>0</v>
      </c>
      <c r="T12" s="770"/>
      <c r="U12" s="771"/>
      <c r="V12" s="174">
        <f>V13+V16</f>
        <v>0</v>
      </c>
      <c r="W12" s="769">
        <f>W13+W16</f>
        <v>0</v>
      </c>
      <c r="X12" s="770"/>
      <c r="Y12" s="771"/>
      <c r="Z12" s="174">
        <f>Z13+Z16</f>
        <v>0</v>
      </c>
      <c r="AA12" s="769">
        <f>AA13+AA16</f>
        <v>1.5</v>
      </c>
      <c r="AB12" s="770"/>
      <c r="AC12" s="771"/>
      <c r="AD12" s="174">
        <f>AD13+AD16</f>
        <v>5</v>
      </c>
      <c r="AE12" s="769">
        <f>AE13+AE16</f>
        <v>0</v>
      </c>
      <c r="AF12" s="770"/>
      <c r="AG12" s="771"/>
      <c r="AH12" s="174">
        <f>AH13+AH16</f>
        <v>0</v>
      </c>
      <c r="AI12" s="769">
        <f>AI13+AI16</f>
        <v>0</v>
      </c>
      <c r="AJ12" s="770"/>
      <c r="AK12" s="771"/>
      <c r="AL12" s="174">
        <f>AL13+AL16</f>
        <v>0</v>
      </c>
      <c r="AM12" s="769">
        <f>AM13+AM16</f>
        <v>0</v>
      </c>
      <c r="AN12" s="770"/>
      <c r="AO12" s="771"/>
      <c r="AP12" s="174">
        <f>AP13+AP16</f>
        <v>0</v>
      </c>
      <c r="AQ12" s="178"/>
      <c r="AR12" s="179"/>
      <c r="AS12" s="180"/>
    </row>
    <row r="13" spans="1:46" s="98" customFormat="1" ht="40.5" customHeight="1" thickBot="1" x14ac:dyDescent="0.45">
      <c r="A13" s="181"/>
      <c r="B13" s="182" t="s">
        <v>46</v>
      </c>
      <c r="C13" s="172"/>
      <c r="D13" s="576">
        <f>SUM(D14:D15)</f>
        <v>5</v>
      </c>
      <c r="E13" s="576">
        <f>SUM(E14:E15)</f>
        <v>150</v>
      </c>
      <c r="F13" s="576"/>
      <c r="G13" s="576"/>
      <c r="H13" s="576"/>
      <c r="I13" s="576"/>
      <c r="J13" s="576"/>
      <c r="K13" s="772">
        <f>SUM(K14:M15)</f>
        <v>0</v>
      </c>
      <c r="L13" s="773"/>
      <c r="M13" s="774"/>
      <c r="N13" s="576">
        <f>SUM(N14:N15)</f>
        <v>0</v>
      </c>
      <c r="O13" s="772">
        <f>SUM(O14:Q15)</f>
        <v>3.5</v>
      </c>
      <c r="P13" s="773"/>
      <c r="Q13" s="774"/>
      <c r="R13" s="576">
        <f>SUM(R14:R15)</f>
        <v>5</v>
      </c>
      <c r="S13" s="772">
        <f>SUM(S14:U15)</f>
        <v>0</v>
      </c>
      <c r="T13" s="773"/>
      <c r="U13" s="774"/>
      <c r="V13" s="576">
        <f>SUM(V14:V15)</f>
        <v>0</v>
      </c>
      <c r="W13" s="772">
        <f>SUM(W14:Y15)</f>
        <v>0</v>
      </c>
      <c r="X13" s="773"/>
      <c r="Y13" s="774"/>
      <c r="Z13" s="576">
        <f>SUM(Z14:Z15)</f>
        <v>0</v>
      </c>
      <c r="AA13" s="772">
        <f>SUM(AA14:AC15)</f>
        <v>0</v>
      </c>
      <c r="AB13" s="773"/>
      <c r="AC13" s="774"/>
      <c r="AD13" s="576">
        <f>SUM(AD14:AD15)</f>
        <v>0</v>
      </c>
      <c r="AE13" s="772">
        <f>SUM(AE14:AG15)</f>
        <v>0</v>
      </c>
      <c r="AF13" s="773"/>
      <c r="AG13" s="774"/>
      <c r="AH13" s="576">
        <f>SUM(AH14:AH15)</f>
        <v>0</v>
      </c>
      <c r="AI13" s="772">
        <f>SUM(AI14:AK15)</f>
        <v>0</v>
      </c>
      <c r="AJ13" s="773"/>
      <c r="AK13" s="774"/>
      <c r="AL13" s="576">
        <f>SUM(AL14:AL15)</f>
        <v>0</v>
      </c>
      <c r="AM13" s="772">
        <f>SUM(AM14:AO15)</f>
        <v>0</v>
      </c>
      <c r="AN13" s="773"/>
      <c r="AO13" s="774"/>
      <c r="AP13" s="576">
        <f>SUM(AP14:AP15)</f>
        <v>0</v>
      </c>
      <c r="AQ13" s="186"/>
      <c r="AR13" s="94"/>
      <c r="AS13" s="180"/>
    </row>
    <row r="14" spans="1:46" s="98" customFormat="1" ht="49.5" customHeight="1" x14ac:dyDescent="0.4">
      <c r="A14" s="202" t="s">
        <v>207</v>
      </c>
      <c r="B14" s="130" t="s">
        <v>201</v>
      </c>
      <c r="C14" s="189" t="s">
        <v>204</v>
      </c>
      <c r="D14" s="190">
        <f>R14</f>
        <v>3</v>
      </c>
      <c r="E14" s="191">
        <f>D14*30</f>
        <v>90</v>
      </c>
      <c r="F14" s="191">
        <f t="shared" ref="F14:F15" si="0">G14+H14+I14</f>
        <v>32</v>
      </c>
      <c r="G14" s="192">
        <f>16*O14</f>
        <v>16</v>
      </c>
      <c r="H14" s="191"/>
      <c r="I14" s="192">
        <f>16*Q14</f>
        <v>16</v>
      </c>
      <c r="J14" s="191">
        <f t="shared" ref="J14:J15" si="1">E14-F14</f>
        <v>58</v>
      </c>
      <c r="K14" s="197"/>
      <c r="L14" s="204"/>
      <c r="M14" s="205"/>
      <c r="N14" s="196"/>
      <c r="O14" s="197">
        <v>1</v>
      </c>
      <c r="P14" s="204"/>
      <c r="Q14" s="205">
        <v>1</v>
      </c>
      <c r="R14" s="196">
        <v>3</v>
      </c>
      <c r="S14" s="193"/>
      <c r="T14" s="204"/>
      <c r="U14" s="198"/>
      <c r="V14" s="196"/>
      <c r="W14" s="193"/>
      <c r="X14" s="204"/>
      <c r="Y14" s="198"/>
      <c r="Z14" s="196"/>
      <c r="AA14" s="193"/>
      <c r="AB14" s="204"/>
      <c r="AC14" s="198"/>
      <c r="AD14" s="196"/>
      <c r="AE14" s="206"/>
      <c r="AF14" s="204"/>
      <c r="AG14" s="195"/>
      <c r="AH14" s="196"/>
      <c r="AI14" s="206"/>
      <c r="AJ14" s="204"/>
      <c r="AK14" s="198"/>
      <c r="AL14" s="196"/>
      <c r="AM14" s="193"/>
      <c r="AN14" s="194"/>
      <c r="AO14" s="198"/>
      <c r="AP14" s="199"/>
      <c r="AQ14" s="207">
        <v>2</v>
      </c>
      <c r="AR14" s="203"/>
      <c r="AS14" s="190"/>
    </row>
    <row r="15" spans="1:46" s="98" customFormat="1" ht="31.5" customHeight="1" thickBot="1" x14ac:dyDescent="0.45">
      <c r="A15" s="202" t="s">
        <v>209</v>
      </c>
      <c r="B15" s="139" t="s">
        <v>202</v>
      </c>
      <c r="C15" s="189" t="s">
        <v>204</v>
      </c>
      <c r="D15" s="203">
        <f>R15</f>
        <v>2</v>
      </c>
      <c r="E15" s="191">
        <f>D15*30</f>
        <v>60</v>
      </c>
      <c r="F15" s="191">
        <f t="shared" si="0"/>
        <v>24</v>
      </c>
      <c r="G15" s="192">
        <f>O15*16</f>
        <v>16</v>
      </c>
      <c r="H15" s="191"/>
      <c r="I15" s="192">
        <f>16*Q15</f>
        <v>8</v>
      </c>
      <c r="J15" s="191">
        <f t="shared" si="1"/>
        <v>36</v>
      </c>
      <c r="K15" s="197"/>
      <c r="L15" s="204"/>
      <c r="M15" s="392"/>
      <c r="N15" s="196"/>
      <c r="O15" s="197">
        <v>1</v>
      </c>
      <c r="P15" s="204"/>
      <c r="Q15" s="392">
        <v>0.5</v>
      </c>
      <c r="R15" s="196">
        <v>2</v>
      </c>
      <c r="S15" s="193"/>
      <c r="T15" s="204"/>
      <c r="U15" s="198"/>
      <c r="V15" s="196"/>
      <c r="W15" s="193"/>
      <c r="X15" s="204"/>
      <c r="Y15" s="198"/>
      <c r="Z15" s="196"/>
      <c r="AA15" s="193"/>
      <c r="AB15" s="204"/>
      <c r="AC15" s="198"/>
      <c r="AD15" s="196"/>
      <c r="AE15" s="206"/>
      <c r="AF15" s="204"/>
      <c r="AG15" s="195"/>
      <c r="AH15" s="196"/>
      <c r="AI15" s="206"/>
      <c r="AJ15" s="204"/>
      <c r="AK15" s="198"/>
      <c r="AL15" s="196"/>
      <c r="AM15" s="193"/>
      <c r="AN15" s="194"/>
      <c r="AO15" s="198"/>
      <c r="AP15" s="199"/>
      <c r="AQ15" s="207">
        <v>2</v>
      </c>
      <c r="AR15" s="203"/>
      <c r="AS15" s="190"/>
    </row>
    <row r="16" spans="1:46" s="98" customFormat="1" ht="30" customHeight="1" thickBot="1" x14ac:dyDescent="0.45">
      <c r="A16" s="398"/>
      <c r="B16" s="187" t="s">
        <v>206</v>
      </c>
      <c r="C16" s="172"/>
      <c r="D16" s="578">
        <v>5</v>
      </c>
      <c r="E16" s="578">
        <f>D16*30</f>
        <v>150</v>
      </c>
      <c r="F16" s="578"/>
      <c r="G16" s="578"/>
      <c r="H16" s="578"/>
      <c r="I16" s="578"/>
      <c r="J16" s="578"/>
      <c r="K16" s="772">
        <f>SUM(K17:M23)</f>
        <v>0</v>
      </c>
      <c r="L16" s="773"/>
      <c r="M16" s="774"/>
      <c r="N16" s="184">
        <f>SUM(N17:N23)</f>
        <v>0</v>
      </c>
      <c r="O16" s="772">
        <f>SUM(O18:Q18)</f>
        <v>0</v>
      </c>
      <c r="P16" s="773"/>
      <c r="Q16" s="774"/>
      <c r="R16" s="185">
        <f>SUM(R18:R18)</f>
        <v>0</v>
      </c>
      <c r="S16" s="769">
        <f>SUM(S17:U23)</f>
        <v>0</v>
      </c>
      <c r="T16" s="770"/>
      <c r="U16" s="771"/>
      <c r="V16" s="173">
        <f>SUM(V17:V23)</f>
        <v>0</v>
      </c>
      <c r="W16" s="769">
        <f>SUM(W18:Y18)</f>
        <v>0</v>
      </c>
      <c r="X16" s="770"/>
      <c r="Y16" s="771"/>
      <c r="Z16" s="173">
        <f>SUM(Z18:Z18)</f>
        <v>0</v>
      </c>
      <c r="AA16" s="769">
        <f>SUM(AA18:AC18)</f>
        <v>1.5</v>
      </c>
      <c r="AB16" s="770"/>
      <c r="AC16" s="771"/>
      <c r="AD16" s="173">
        <f>SUM(AD17:AD23)</f>
        <v>5</v>
      </c>
      <c r="AE16" s="772">
        <f>SUM(AE18:AG18)</f>
        <v>0</v>
      </c>
      <c r="AF16" s="773"/>
      <c r="AG16" s="774"/>
      <c r="AH16" s="173">
        <f>SUM(AH18:AH18)</f>
        <v>0</v>
      </c>
      <c r="AI16" s="772">
        <f>SUM(AI18:AK18)</f>
        <v>0</v>
      </c>
      <c r="AJ16" s="773"/>
      <c r="AK16" s="774"/>
      <c r="AL16" s="173">
        <f>SUM(AL18:AL18)</f>
        <v>0</v>
      </c>
      <c r="AM16" s="769">
        <f>SUM(AM18:AO18)</f>
        <v>0</v>
      </c>
      <c r="AN16" s="770"/>
      <c r="AO16" s="771"/>
      <c r="AP16" s="174">
        <f>SUM(AP18:AP18)</f>
        <v>0</v>
      </c>
      <c r="AQ16" s="186"/>
      <c r="AR16" s="179"/>
      <c r="AS16" s="180"/>
    </row>
    <row r="17" spans="1:45" s="99" customFormat="1" ht="43.5" customHeight="1" x14ac:dyDescent="0.4">
      <c r="A17" s="389" t="s">
        <v>159</v>
      </c>
      <c r="B17" s="139" t="s">
        <v>208</v>
      </c>
      <c r="C17" s="189" t="s">
        <v>245</v>
      </c>
      <c r="D17" s="190">
        <f>AD17</f>
        <v>3</v>
      </c>
      <c r="E17" s="191">
        <f t="shared" ref="E17:E18" si="2">D17*30</f>
        <v>90</v>
      </c>
      <c r="F17" s="191">
        <f t="shared" ref="F17:F18" si="3">G17+H17+I17</f>
        <v>32</v>
      </c>
      <c r="G17" s="192">
        <f>16*AA17</f>
        <v>16</v>
      </c>
      <c r="H17" s="191"/>
      <c r="I17" s="192">
        <f>16*AC17</f>
        <v>16</v>
      </c>
      <c r="J17" s="191">
        <f t="shared" ref="J17:J18" si="4">E17-F17</f>
        <v>58</v>
      </c>
      <c r="K17" s="193"/>
      <c r="L17" s="194"/>
      <c r="M17" s="195"/>
      <c r="N17" s="196"/>
      <c r="O17" s="197"/>
      <c r="P17" s="194"/>
      <c r="Q17" s="195"/>
      <c r="R17" s="196"/>
      <c r="S17" s="193"/>
      <c r="T17" s="194"/>
      <c r="U17" s="195"/>
      <c r="V17" s="196"/>
      <c r="W17" s="193"/>
      <c r="X17" s="194"/>
      <c r="Y17" s="195"/>
      <c r="Z17" s="196"/>
      <c r="AA17" s="193">
        <v>1</v>
      </c>
      <c r="AB17" s="194"/>
      <c r="AC17" s="198">
        <v>1</v>
      </c>
      <c r="AD17" s="199">
        <v>3</v>
      </c>
      <c r="AE17" s="200"/>
      <c r="AF17" s="194"/>
      <c r="AG17" s="198" t="s">
        <v>1</v>
      </c>
      <c r="AH17" s="199"/>
      <c r="AI17" s="200"/>
      <c r="AJ17" s="194"/>
      <c r="AK17" s="198"/>
      <c r="AL17" s="199"/>
      <c r="AM17" s="193"/>
      <c r="AN17" s="194"/>
      <c r="AO17" s="198"/>
      <c r="AP17" s="199"/>
      <c r="AQ17" s="191">
        <v>3</v>
      </c>
      <c r="AR17" s="201"/>
      <c r="AS17" s="208"/>
    </row>
    <row r="18" spans="1:45" s="98" customFormat="1" ht="42.75" customHeight="1" x14ac:dyDescent="0.4">
      <c r="A18" s="400" t="s">
        <v>173</v>
      </c>
      <c r="B18" s="397" t="s">
        <v>205</v>
      </c>
      <c r="C18" s="170" t="s">
        <v>211</v>
      </c>
      <c r="D18" s="789">
        <f>AD18</f>
        <v>2</v>
      </c>
      <c r="E18" s="791">
        <f t="shared" si="2"/>
        <v>60</v>
      </c>
      <c r="F18" s="791">
        <f t="shared" si="3"/>
        <v>24</v>
      </c>
      <c r="G18" s="791">
        <f>AA18*16</f>
        <v>16</v>
      </c>
      <c r="H18" s="791"/>
      <c r="I18" s="791">
        <f>16*AC18</f>
        <v>8</v>
      </c>
      <c r="J18" s="779">
        <f t="shared" si="4"/>
        <v>36</v>
      </c>
      <c r="K18" s="212"/>
      <c r="L18" s="213"/>
      <c r="M18" s="214"/>
      <c r="N18" s="215"/>
      <c r="O18" s="212"/>
      <c r="P18" s="213"/>
      <c r="Q18" s="214"/>
      <c r="R18" s="215"/>
      <c r="S18" s="781"/>
      <c r="T18" s="783"/>
      <c r="U18" s="785"/>
      <c r="V18" s="787"/>
      <c r="W18" s="216"/>
      <c r="X18" s="213"/>
      <c r="Y18" s="214"/>
      <c r="Z18" s="218"/>
      <c r="AA18" s="781">
        <v>1</v>
      </c>
      <c r="AB18" s="783"/>
      <c r="AC18" s="885">
        <v>0.5</v>
      </c>
      <c r="AD18" s="787">
        <v>2</v>
      </c>
      <c r="AE18" s="212"/>
      <c r="AF18" s="213"/>
      <c r="AG18" s="219"/>
      <c r="AH18" s="217"/>
      <c r="AI18" s="212"/>
      <c r="AJ18" s="213"/>
      <c r="AK18" s="214"/>
      <c r="AL18" s="217"/>
      <c r="AM18" s="216"/>
      <c r="AN18" s="220"/>
      <c r="AO18" s="214"/>
      <c r="AP18" s="221"/>
      <c r="AQ18" s="789">
        <v>3</v>
      </c>
      <c r="AR18" s="223"/>
      <c r="AS18" s="189"/>
    </row>
    <row r="19" spans="1:45" s="98" customFormat="1" ht="42.75" customHeight="1" x14ac:dyDescent="0.4">
      <c r="A19" s="400" t="s">
        <v>234</v>
      </c>
      <c r="B19" s="139" t="s">
        <v>215</v>
      </c>
      <c r="C19" s="189" t="s">
        <v>245</v>
      </c>
      <c r="D19" s="790"/>
      <c r="E19" s="792"/>
      <c r="F19" s="792"/>
      <c r="G19" s="792"/>
      <c r="H19" s="792"/>
      <c r="I19" s="792"/>
      <c r="J19" s="780"/>
      <c r="K19" s="212"/>
      <c r="L19" s="213"/>
      <c r="M19" s="214"/>
      <c r="N19" s="215"/>
      <c r="O19" s="212"/>
      <c r="P19" s="213"/>
      <c r="Q19" s="214"/>
      <c r="R19" s="215"/>
      <c r="S19" s="782"/>
      <c r="T19" s="784"/>
      <c r="U19" s="786"/>
      <c r="V19" s="788"/>
      <c r="W19" s="393"/>
      <c r="X19" s="213"/>
      <c r="Y19" s="394"/>
      <c r="Z19" s="218"/>
      <c r="AA19" s="782"/>
      <c r="AB19" s="784"/>
      <c r="AC19" s="886"/>
      <c r="AD19" s="788"/>
      <c r="AE19" s="212"/>
      <c r="AF19" s="213"/>
      <c r="AG19" s="395"/>
      <c r="AH19" s="217"/>
      <c r="AI19" s="212"/>
      <c r="AJ19" s="213"/>
      <c r="AK19" s="394"/>
      <c r="AL19" s="217"/>
      <c r="AM19" s="393"/>
      <c r="AN19" s="220"/>
      <c r="AO19" s="394"/>
      <c r="AP19" s="221"/>
      <c r="AQ19" s="790"/>
      <c r="AR19" s="396"/>
      <c r="AS19" s="279"/>
    </row>
    <row r="20" spans="1:45" s="98" customFormat="1" ht="23.25" customHeight="1" x14ac:dyDescent="0.4">
      <c r="A20" s="400" t="s">
        <v>235</v>
      </c>
      <c r="B20" s="139" t="s">
        <v>258</v>
      </c>
      <c r="C20" s="775" t="s">
        <v>204</v>
      </c>
      <c r="D20" s="790"/>
      <c r="E20" s="792"/>
      <c r="F20" s="792"/>
      <c r="G20" s="792"/>
      <c r="H20" s="792"/>
      <c r="I20" s="792"/>
      <c r="J20" s="780"/>
      <c r="K20" s="206"/>
      <c r="L20" s="204"/>
      <c r="M20" s="205"/>
      <c r="N20" s="196"/>
      <c r="O20" s="206"/>
      <c r="P20" s="204"/>
      <c r="Q20" s="205"/>
      <c r="R20" s="196"/>
      <c r="S20" s="782"/>
      <c r="T20" s="784"/>
      <c r="U20" s="786"/>
      <c r="V20" s="788"/>
      <c r="W20" s="193"/>
      <c r="X20" s="204"/>
      <c r="Y20" s="198"/>
      <c r="Z20" s="196"/>
      <c r="AA20" s="782"/>
      <c r="AB20" s="784"/>
      <c r="AC20" s="886"/>
      <c r="AD20" s="788"/>
      <c r="AE20" s="206"/>
      <c r="AF20" s="204"/>
      <c r="AG20" s="195"/>
      <c r="AH20" s="196"/>
      <c r="AI20" s="206"/>
      <c r="AJ20" s="204"/>
      <c r="AK20" s="198"/>
      <c r="AL20" s="196"/>
      <c r="AM20" s="193"/>
      <c r="AN20" s="194"/>
      <c r="AO20" s="198"/>
      <c r="AP20" s="199"/>
      <c r="AQ20" s="790"/>
      <c r="AR20" s="222"/>
      <c r="AS20" s="207"/>
    </row>
    <row r="21" spans="1:45" s="98" customFormat="1" ht="23.25" customHeight="1" x14ac:dyDescent="0.4">
      <c r="A21" s="400" t="s">
        <v>236</v>
      </c>
      <c r="B21" s="139" t="s">
        <v>214</v>
      </c>
      <c r="C21" s="776"/>
      <c r="D21" s="790"/>
      <c r="E21" s="792"/>
      <c r="F21" s="792"/>
      <c r="G21" s="792"/>
      <c r="H21" s="792"/>
      <c r="I21" s="792"/>
      <c r="J21" s="780"/>
      <c r="K21" s="206"/>
      <c r="L21" s="204"/>
      <c r="M21" s="205"/>
      <c r="N21" s="196"/>
      <c r="O21" s="206"/>
      <c r="P21" s="204"/>
      <c r="Q21" s="205"/>
      <c r="R21" s="196"/>
      <c r="S21" s="782"/>
      <c r="T21" s="784"/>
      <c r="U21" s="786"/>
      <c r="V21" s="788"/>
      <c r="W21" s="193"/>
      <c r="X21" s="204"/>
      <c r="Y21" s="198"/>
      <c r="Z21" s="196"/>
      <c r="AA21" s="782"/>
      <c r="AB21" s="784"/>
      <c r="AC21" s="886"/>
      <c r="AD21" s="788"/>
      <c r="AE21" s="206"/>
      <c r="AF21" s="204"/>
      <c r="AG21" s="195"/>
      <c r="AH21" s="196"/>
      <c r="AI21" s="206"/>
      <c r="AJ21" s="204"/>
      <c r="AK21" s="198"/>
      <c r="AL21" s="196"/>
      <c r="AM21" s="193"/>
      <c r="AN21" s="194"/>
      <c r="AO21" s="198"/>
      <c r="AP21" s="199"/>
      <c r="AQ21" s="790"/>
      <c r="AR21" s="222"/>
      <c r="AS21" s="207"/>
    </row>
    <row r="22" spans="1:45" s="98" customFormat="1" ht="23.25" customHeight="1" x14ac:dyDescent="0.4">
      <c r="A22" s="400" t="s">
        <v>237</v>
      </c>
      <c r="B22" s="139" t="s">
        <v>259</v>
      </c>
      <c r="C22" s="776"/>
      <c r="D22" s="790"/>
      <c r="E22" s="792"/>
      <c r="F22" s="792"/>
      <c r="G22" s="792"/>
      <c r="H22" s="792"/>
      <c r="I22" s="792"/>
      <c r="J22" s="780"/>
      <c r="K22" s="206"/>
      <c r="L22" s="204"/>
      <c r="M22" s="205"/>
      <c r="N22" s="196"/>
      <c r="O22" s="206"/>
      <c r="P22" s="204"/>
      <c r="Q22" s="205"/>
      <c r="R22" s="196"/>
      <c r="S22" s="782"/>
      <c r="T22" s="784"/>
      <c r="U22" s="786"/>
      <c r="V22" s="788"/>
      <c r="W22" s="193"/>
      <c r="X22" s="204"/>
      <c r="Y22" s="198"/>
      <c r="Z22" s="196"/>
      <c r="AA22" s="782"/>
      <c r="AB22" s="784"/>
      <c r="AC22" s="886"/>
      <c r="AD22" s="788"/>
      <c r="AE22" s="206"/>
      <c r="AF22" s="204"/>
      <c r="AG22" s="195"/>
      <c r="AH22" s="196"/>
      <c r="AI22" s="206"/>
      <c r="AJ22" s="204"/>
      <c r="AK22" s="198"/>
      <c r="AL22" s="196"/>
      <c r="AM22" s="193"/>
      <c r="AN22" s="194"/>
      <c r="AO22" s="198"/>
      <c r="AP22" s="199"/>
      <c r="AQ22" s="790"/>
      <c r="AR22" s="222"/>
      <c r="AS22" s="207"/>
    </row>
    <row r="23" spans="1:45" s="98" customFormat="1" ht="20.25" customHeight="1" thickBot="1" x14ac:dyDescent="0.45">
      <c r="A23" s="401" t="s">
        <v>238</v>
      </c>
      <c r="B23" s="139" t="s">
        <v>216</v>
      </c>
      <c r="C23" s="776"/>
      <c r="D23" s="790"/>
      <c r="E23" s="792"/>
      <c r="F23" s="792"/>
      <c r="G23" s="792"/>
      <c r="H23" s="792"/>
      <c r="I23" s="792"/>
      <c r="J23" s="780"/>
      <c r="K23" s="206"/>
      <c r="L23" s="204"/>
      <c r="M23" s="205"/>
      <c r="N23" s="196"/>
      <c r="O23" s="206"/>
      <c r="P23" s="204"/>
      <c r="Q23" s="205"/>
      <c r="R23" s="196"/>
      <c r="S23" s="782"/>
      <c r="T23" s="784"/>
      <c r="U23" s="786"/>
      <c r="V23" s="788"/>
      <c r="W23" s="193"/>
      <c r="X23" s="204"/>
      <c r="Y23" s="198"/>
      <c r="Z23" s="196"/>
      <c r="AA23" s="793"/>
      <c r="AB23" s="884"/>
      <c r="AC23" s="887"/>
      <c r="AD23" s="888"/>
      <c r="AE23" s="206"/>
      <c r="AF23" s="204"/>
      <c r="AG23" s="195"/>
      <c r="AH23" s="196"/>
      <c r="AI23" s="206"/>
      <c r="AJ23" s="204"/>
      <c r="AK23" s="198"/>
      <c r="AL23" s="196"/>
      <c r="AM23" s="193"/>
      <c r="AN23" s="194"/>
      <c r="AO23" s="198"/>
      <c r="AP23" s="199"/>
      <c r="AQ23" s="790"/>
      <c r="AR23" s="203"/>
      <c r="AS23" s="190"/>
    </row>
    <row r="24" spans="1:45" s="225" customFormat="1" ht="21.75" customHeight="1" thickBot="1" x14ac:dyDescent="0.4">
      <c r="A24" s="399" t="s">
        <v>149</v>
      </c>
      <c r="B24" s="690" t="s">
        <v>133</v>
      </c>
      <c r="C24" s="691"/>
      <c r="D24" s="777"/>
      <c r="E24" s="777"/>
      <c r="F24" s="777"/>
      <c r="G24" s="777"/>
      <c r="H24" s="777"/>
      <c r="I24" s="777"/>
      <c r="J24" s="777"/>
      <c r="K24" s="778"/>
      <c r="L24" s="778"/>
      <c r="M24" s="778"/>
      <c r="N24" s="691"/>
      <c r="O24" s="691"/>
      <c r="P24" s="691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691"/>
      <c r="AE24" s="691"/>
      <c r="AF24" s="691"/>
      <c r="AG24" s="691"/>
      <c r="AH24" s="691"/>
      <c r="AI24" s="691"/>
      <c r="AJ24" s="691"/>
      <c r="AK24" s="691"/>
      <c r="AL24" s="691"/>
      <c r="AM24" s="691"/>
      <c r="AN24" s="691"/>
      <c r="AO24" s="691"/>
      <c r="AP24" s="691"/>
      <c r="AQ24" s="691"/>
      <c r="AR24" s="691"/>
      <c r="AS24" s="692"/>
    </row>
    <row r="25" spans="1:45" s="167" customFormat="1" ht="47.25" customHeight="1" thickBot="1" x14ac:dyDescent="0.45">
      <c r="A25" s="767" t="s">
        <v>138</v>
      </c>
      <c r="B25" s="768"/>
      <c r="C25" s="172"/>
      <c r="D25" s="173">
        <f>D26+D32</f>
        <v>25</v>
      </c>
      <c r="E25" s="174">
        <f>E26+E27</f>
        <v>600</v>
      </c>
      <c r="F25" s="174"/>
      <c r="G25" s="577"/>
      <c r="H25" s="174"/>
      <c r="I25" s="577"/>
      <c r="J25" s="174"/>
      <c r="K25" s="769">
        <f>K26+K32</f>
        <v>0</v>
      </c>
      <c r="L25" s="770"/>
      <c r="M25" s="771"/>
      <c r="N25" s="176">
        <f>N26+N32</f>
        <v>0</v>
      </c>
      <c r="O25" s="769">
        <f>O26+O32</f>
        <v>16</v>
      </c>
      <c r="P25" s="770"/>
      <c r="Q25" s="771"/>
      <c r="R25" s="176">
        <f>R26+R32</f>
        <v>20</v>
      </c>
      <c r="S25" s="769">
        <f>S26+S32</f>
        <v>4</v>
      </c>
      <c r="T25" s="770"/>
      <c r="U25" s="771"/>
      <c r="V25" s="176">
        <f>V26+V32</f>
        <v>5</v>
      </c>
      <c r="W25" s="769">
        <f>W26+W32</f>
        <v>0</v>
      </c>
      <c r="X25" s="770"/>
      <c r="Y25" s="771"/>
      <c r="Z25" s="176">
        <f>Z26+Z32</f>
        <v>0</v>
      </c>
      <c r="AA25" s="769">
        <f>AA26+AA32</f>
        <v>0</v>
      </c>
      <c r="AB25" s="770"/>
      <c r="AC25" s="771"/>
      <c r="AD25" s="176">
        <f>AD26+AD32</f>
        <v>0</v>
      </c>
      <c r="AE25" s="769">
        <f>AE26+AE32</f>
        <v>0</v>
      </c>
      <c r="AF25" s="770"/>
      <c r="AG25" s="771"/>
      <c r="AH25" s="176">
        <f>AH26+AH32</f>
        <v>0</v>
      </c>
      <c r="AI25" s="769">
        <f>AI26+AI32</f>
        <v>0</v>
      </c>
      <c r="AJ25" s="770"/>
      <c r="AK25" s="771"/>
      <c r="AL25" s="176">
        <f>AL26+AL32</f>
        <v>0</v>
      </c>
      <c r="AM25" s="769">
        <f>AM26+AM32</f>
        <v>0</v>
      </c>
      <c r="AN25" s="770"/>
      <c r="AO25" s="771"/>
      <c r="AP25" s="176">
        <f>AP26+AP32</f>
        <v>0</v>
      </c>
      <c r="AQ25" s="178"/>
      <c r="AR25" s="179"/>
      <c r="AS25" s="180"/>
    </row>
    <row r="26" spans="1:45" s="168" customFormat="1" ht="40.5" customHeight="1" thickBot="1" x14ac:dyDescent="0.45">
      <c r="A26" s="181"/>
      <c r="B26" s="182" t="s">
        <v>46</v>
      </c>
      <c r="C26" s="172"/>
      <c r="D26" s="576">
        <f>SUM(D28:D31)</f>
        <v>20</v>
      </c>
      <c r="E26" s="576">
        <f>SUM(E28:E31)</f>
        <v>600</v>
      </c>
      <c r="F26" s="576"/>
      <c r="G26" s="576"/>
      <c r="H26" s="576"/>
      <c r="I26" s="576"/>
      <c r="J26" s="576"/>
      <c r="K26" s="772">
        <f>SUM(K28:M31)</f>
        <v>0</v>
      </c>
      <c r="L26" s="773"/>
      <c r="M26" s="774"/>
      <c r="N26" s="576">
        <f>SUM(N28:N31)</f>
        <v>0</v>
      </c>
      <c r="O26" s="772">
        <f>SUM(O28:Q31)</f>
        <v>16</v>
      </c>
      <c r="P26" s="773"/>
      <c r="Q26" s="774"/>
      <c r="R26" s="576">
        <f>SUM(R28:R31)</f>
        <v>20</v>
      </c>
      <c r="S26" s="772">
        <f>SUM(S28:U31)</f>
        <v>0</v>
      </c>
      <c r="T26" s="773"/>
      <c r="U26" s="774"/>
      <c r="V26" s="576">
        <f>SUM(V28:V31)</f>
        <v>0</v>
      </c>
      <c r="W26" s="772">
        <f>SUM(W28:Y31)</f>
        <v>0</v>
      </c>
      <c r="X26" s="773"/>
      <c r="Y26" s="774"/>
      <c r="Z26" s="576">
        <f>SUM(Z28:Z31)</f>
        <v>0</v>
      </c>
      <c r="AA26" s="772">
        <f>SUM(AA28:AC31)</f>
        <v>0</v>
      </c>
      <c r="AB26" s="773"/>
      <c r="AC26" s="774"/>
      <c r="AD26" s="576">
        <f>SUM(AD28:AD31)</f>
        <v>0</v>
      </c>
      <c r="AE26" s="772">
        <f>SUM(AE28:AG31)</f>
        <v>0</v>
      </c>
      <c r="AF26" s="773"/>
      <c r="AG26" s="774"/>
      <c r="AH26" s="576">
        <f>SUM(AH28:AH31)</f>
        <v>0</v>
      </c>
      <c r="AI26" s="772">
        <f>SUM(AI28:AK31)</f>
        <v>0</v>
      </c>
      <c r="AJ26" s="773"/>
      <c r="AK26" s="774"/>
      <c r="AL26" s="576">
        <f>SUM(AL28:AL31)</f>
        <v>0</v>
      </c>
      <c r="AM26" s="772">
        <f>SUM(AM28:AO31)</f>
        <v>0</v>
      </c>
      <c r="AN26" s="773"/>
      <c r="AO26" s="774"/>
      <c r="AP26" s="576">
        <f>SUM(AP28:AP31)</f>
        <v>0</v>
      </c>
      <c r="AQ26" s="186"/>
      <c r="AR26" s="94"/>
      <c r="AS26" s="180"/>
    </row>
    <row r="27" spans="1:45" s="168" customFormat="1" ht="1.5" customHeight="1" x14ac:dyDescent="0.4">
      <c r="A27" s="233"/>
      <c r="B27" s="249"/>
      <c r="C27" s="250"/>
      <c r="D27" s="251"/>
      <c r="E27" s="131"/>
      <c r="F27" s="595"/>
      <c r="G27" s="583"/>
      <c r="H27" s="583"/>
      <c r="I27" s="583"/>
      <c r="J27" s="253"/>
      <c r="K27" s="254"/>
      <c r="L27" s="255"/>
      <c r="M27" s="253"/>
      <c r="N27" s="123"/>
      <c r="O27" s="256"/>
      <c r="P27" s="255"/>
      <c r="Q27" s="257"/>
      <c r="R27" s="258"/>
      <c r="S27" s="256"/>
      <c r="T27" s="255"/>
      <c r="U27" s="257"/>
      <c r="V27" s="258"/>
      <c r="W27" s="595"/>
      <c r="X27" s="255"/>
      <c r="Y27" s="257"/>
      <c r="Z27" s="259"/>
      <c r="AA27" s="595"/>
      <c r="AB27" s="255"/>
      <c r="AC27" s="257"/>
      <c r="AD27" s="259"/>
      <c r="AE27" s="254"/>
      <c r="AF27" s="255"/>
      <c r="AG27" s="260"/>
      <c r="AH27" s="259"/>
      <c r="AI27" s="254"/>
      <c r="AJ27" s="255"/>
      <c r="AK27" s="257"/>
      <c r="AL27" s="259"/>
      <c r="AM27" s="595"/>
      <c r="AN27" s="583"/>
      <c r="AO27" s="257"/>
      <c r="AP27" s="261"/>
      <c r="AQ27" s="262"/>
      <c r="AR27" s="263"/>
      <c r="AS27" s="264"/>
    </row>
    <row r="28" spans="1:45" s="167" customFormat="1" ht="33.75" customHeight="1" x14ac:dyDescent="0.4">
      <c r="A28" s="227" t="s">
        <v>218</v>
      </c>
      <c r="B28" s="228" t="s">
        <v>260</v>
      </c>
      <c r="C28" s="229" t="s">
        <v>212</v>
      </c>
      <c r="D28" s="581">
        <f>R28</f>
        <v>5</v>
      </c>
      <c r="E28" s="582">
        <f t="shared" ref="E28:E31" si="5">D28*30</f>
        <v>150</v>
      </c>
      <c r="F28" s="231">
        <f>G28+H28+I28</f>
        <v>64</v>
      </c>
      <c r="G28" s="581">
        <f>O28*16</f>
        <v>32</v>
      </c>
      <c r="H28" s="581"/>
      <c r="I28" s="581">
        <f>16*Q28</f>
        <v>32</v>
      </c>
      <c r="J28" s="589">
        <f>E28-F28</f>
        <v>86</v>
      </c>
      <c r="K28" s="113"/>
      <c r="L28" s="83"/>
      <c r="M28" s="114"/>
      <c r="N28" s="112"/>
      <c r="O28" s="113">
        <v>2</v>
      </c>
      <c r="P28" s="83"/>
      <c r="Q28" s="114">
        <v>2</v>
      </c>
      <c r="R28" s="112">
        <v>5</v>
      </c>
      <c r="S28" s="113"/>
      <c r="T28" s="83"/>
      <c r="U28" s="114"/>
      <c r="V28" s="112"/>
      <c r="W28" s="84"/>
      <c r="X28" s="83"/>
      <c r="Y28" s="111"/>
      <c r="Z28" s="112"/>
      <c r="AA28" s="113"/>
      <c r="AB28" s="83"/>
      <c r="AC28" s="114"/>
      <c r="AD28" s="112"/>
      <c r="AE28" s="115"/>
      <c r="AF28" s="83"/>
      <c r="AG28" s="114"/>
      <c r="AH28" s="112"/>
      <c r="AI28" s="115"/>
      <c r="AJ28" s="83"/>
      <c r="AK28" s="114"/>
      <c r="AL28" s="112"/>
      <c r="AM28" s="113"/>
      <c r="AN28" s="83"/>
      <c r="AO28" s="114"/>
      <c r="AP28" s="112"/>
      <c r="AQ28" s="571">
        <v>2</v>
      </c>
      <c r="AR28" s="116"/>
      <c r="AS28" s="571"/>
    </row>
    <row r="29" spans="1:45" s="167" customFormat="1" ht="21.75" customHeight="1" x14ac:dyDescent="0.4">
      <c r="A29" s="233" t="s">
        <v>219</v>
      </c>
      <c r="B29" s="234" t="s">
        <v>261</v>
      </c>
      <c r="C29" s="235" t="s">
        <v>217</v>
      </c>
      <c r="D29" s="131">
        <f>R29</f>
        <v>5</v>
      </c>
      <c r="E29" s="132">
        <f t="shared" si="5"/>
        <v>150</v>
      </c>
      <c r="F29" s="236">
        <f>G29+H29+I29</f>
        <v>64</v>
      </c>
      <c r="G29" s="131">
        <f>O29*16</f>
        <v>32</v>
      </c>
      <c r="H29" s="131">
        <f>16*P29</f>
        <v>16</v>
      </c>
      <c r="I29" s="131">
        <f>16*Q29</f>
        <v>16</v>
      </c>
      <c r="J29" s="237">
        <f>E29-F29</f>
        <v>86</v>
      </c>
      <c r="K29" s="134"/>
      <c r="L29" s="121"/>
      <c r="M29" s="127"/>
      <c r="N29" s="128"/>
      <c r="O29" s="134">
        <v>2</v>
      </c>
      <c r="P29" s="121">
        <v>1</v>
      </c>
      <c r="Q29" s="127">
        <v>1</v>
      </c>
      <c r="R29" s="128">
        <v>5</v>
      </c>
      <c r="S29" s="115"/>
      <c r="T29" s="113"/>
      <c r="U29" s="124"/>
      <c r="V29" s="112"/>
      <c r="W29" s="113"/>
      <c r="X29" s="113"/>
      <c r="Y29" s="125"/>
      <c r="Z29" s="112"/>
      <c r="AA29" s="113"/>
      <c r="AB29" s="113"/>
      <c r="AC29" s="125"/>
      <c r="AD29" s="112"/>
      <c r="AE29" s="126"/>
      <c r="AF29" s="121"/>
      <c r="AG29" s="127"/>
      <c r="AH29" s="128"/>
      <c r="AI29" s="126"/>
      <c r="AJ29" s="121"/>
      <c r="AK29" s="127"/>
      <c r="AL29" s="128"/>
      <c r="AM29" s="113"/>
      <c r="AN29" s="113"/>
      <c r="AO29" s="125"/>
      <c r="AP29" s="112"/>
      <c r="AQ29" s="571">
        <v>2</v>
      </c>
      <c r="AR29" s="129"/>
      <c r="AS29" s="210"/>
    </row>
    <row r="30" spans="1:45" s="167" customFormat="1" ht="26.25" customHeight="1" x14ac:dyDescent="0.4">
      <c r="A30" s="238" t="s">
        <v>220</v>
      </c>
      <c r="B30" s="239" t="s">
        <v>262</v>
      </c>
      <c r="C30" s="240" t="s">
        <v>282</v>
      </c>
      <c r="D30" s="594">
        <f>R30</f>
        <v>5</v>
      </c>
      <c r="E30" s="143">
        <f t="shared" si="5"/>
        <v>150</v>
      </c>
      <c r="F30" s="241">
        <f>G30+H30+I30</f>
        <v>64</v>
      </c>
      <c r="G30" s="594">
        <f>O30*16</f>
        <v>16</v>
      </c>
      <c r="H30" s="594"/>
      <c r="I30" s="594">
        <f>Q30*16</f>
        <v>48</v>
      </c>
      <c r="J30" s="596">
        <f>E30-F30</f>
        <v>86</v>
      </c>
      <c r="K30" s="144"/>
      <c r="L30" s="145"/>
      <c r="M30" s="149"/>
      <c r="N30" s="150"/>
      <c r="O30" s="148">
        <v>1</v>
      </c>
      <c r="P30" s="145"/>
      <c r="Q30" s="146">
        <v>3</v>
      </c>
      <c r="R30" s="147">
        <v>5</v>
      </c>
      <c r="S30" s="144"/>
      <c r="T30" s="145"/>
      <c r="U30" s="149"/>
      <c r="V30" s="150"/>
      <c r="W30" s="144"/>
      <c r="X30" s="145"/>
      <c r="Y30" s="149"/>
      <c r="Z30" s="150"/>
      <c r="AA30" s="144"/>
      <c r="AB30" s="145"/>
      <c r="AC30" s="149"/>
      <c r="AD30" s="150"/>
      <c r="AE30" s="151"/>
      <c r="AF30" s="145"/>
      <c r="AG30" s="149"/>
      <c r="AH30" s="150"/>
      <c r="AI30" s="151"/>
      <c r="AJ30" s="145"/>
      <c r="AK30" s="149"/>
      <c r="AL30" s="150"/>
      <c r="AM30" s="144"/>
      <c r="AN30" s="145"/>
      <c r="AO30" s="149"/>
      <c r="AP30" s="150"/>
      <c r="AQ30" s="571">
        <v>2</v>
      </c>
      <c r="AR30" s="141"/>
      <c r="AS30" s="593"/>
    </row>
    <row r="31" spans="1:45" s="167" customFormat="1" ht="69.75" customHeight="1" thickBot="1" x14ac:dyDescent="0.45">
      <c r="A31" s="238" t="s">
        <v>220</v>
      </c>
      <c r="B31" s="239" t="s">
        <v>222</v>
      </c>
      <c r="C31" s="240" t="s">
        <v>221</v>
      </c>
      <c r="D31" s="594">
        <v>5</v>
      </c>
      <c r="E31" s="143">
        <f t="shared" si="5"/>
        <v>150</v>
      </c>
      <c r="F31" s="241">
        <v>64</v>
      </c>
      <c r="G31" s="594">
        <v>32</v>
      </c>
      <c r="H31" s="594">
        <v>16</v>
      </c>
      <c r="I31" s="594">
        <v>16</v>
      </c>
      <c r="J31" s="596">
        <f>E31-F31</f>
        <v>86</v>
      </c>
      <c r="K31" s="148"/>
      <c r="L31" s="145"/>
      <c r="M31" s="146"/>
      <c r="N31" s="147"/>
      <c r="O31" s="148">
        <v>2</v>
      </c>
      <c r="P31" s="145">
        <v>1</v>
      </c>
      <c r="Q31" s="146">
        <v>1</v>
      </c>
      <c r="R31" s="147">
        <v>5</v>
      </c>
      <c r="S31" s="144"/>
      <c r="T31" s="145"/>
      <c r="U31" s="149"/>
      <c r="V31" s="150"/>
      <c r="W31" s="144"/>
      <c r="X31" s="145"/>
      <c r="Y31" s="149"/>
      <c r="Z31" s="150"/>
      <c r="AA31" s="144"/>
      <c r="AB31" s="145"/>
      <c r="AC31" s="149"/>
      <c r="AD31" s="150"/>
      <c r="AE31" s="151"/>
      <c r="AF31" s="145"/>
      <c r="AG31" s="149"/>
      <c r="AH31" s="150"/>
      <c r="AI31" s="151"/>
      <c r="AJ31" s="145"/>
      <c r="AK31" s="149"/>
      <c r="AL31" s="150"/>
      <c r="AM31" s="144"/>
      <c r="AN31" s="145"/>
      <c r="AO31" s="149"/>
      <c r="AP31" s="150"/>
      <c r="AQ31" s="597">
        <v>2</v>
      </c>
      <c r="AR31" s="141"/>
      <c r="AS31" s="593"/>
    </row>
    <row r="32" spans="1:45" s="168" customFormat="1" ht="29.25" customHeight="1" thickBot="1" x14ac:dyDescent="0.45">
      <c r="A32" s="165"/>
      <c r="B32" s="187" t="s">
        <v>206</v>
      </c>
      <c r="C32" s="269"/>
      <c r="D32" s="568">
        <v>5</v>
      </c>
      <c r="E32" s="158">
        <f>E33*1</f>
        <v>150</v>
      </c>
      <c r="F32" s="270"/>
      <c r="G32" s="569"/>
      <c r="H32" s="272"/>
      <c r="I32" s="272"/>
      <c r="J32" s="570"/>
      <c r="K32" s="664">
        <f>SUM(K34:M35)</f>
        <v>0</v>
      </c>
      <c r="L32" s="665"/>
      <c r="M32" s="666"/>
      <c r="N32" s="88">
        <f>SUM(N34)</f>
        <v>0</v>
      </c>
      <c r="O32" s="664">
        <f>SUM(O33:Q35)</f>
        <v>0</v>
      </c>
      <c r="P32" s="665"/>
      <c r="Q32" s="666"/>
      <c r="R32" s="166">
        <f>SUM(R33)</f>
        <v>0</v>
      </c>
      <c r="S32" s="799">
        <f>SUM(S33:U35)</f>
        <v>4</v>
      </c>
      <c r="T32" s="800"/>
      <c r="U32" s="801"/>
      <c r="V32" s="158">
        <f>SUM(V33)</f>
        <v>5</v>
      </c>
      <c r="W32" s="799">
        <f>SUM(W34:Y35)</f>
        <v>0</v>
      </c>
      <c r="X32" s="800"/>
      <c r="Y32" s="801"/>
      <c r="Z32" s="158">
        <f>SUM(Z34)</f>
        <v>0</v>
      </c>
      <c r="AA32" s="799">
        <f>SUM(AA34:AC35)</f>
        <v>0</v>
      </c>
      <c r="AB32" s="800"/>
      <c r="AC32" s="801"/>
      <c r="AD32" s="158">
        <f>SUM(AD34)</f>
        <v>0</v>
      </c>
      <c r="AE32" s="664">
        <f>SUM(AE34:AG35)</f>
        <v>0</v>
      </c>
      <c r="AF32" s="665"/>
      <c r="AG32" s="666"/>
      <c r="AH32" s="158">
        <f>SUM(AH34)</f>
        <v>0</v>
      </c>
      <c r="AI32" s="664">
        <f>SUM(AI34:AK35)</f>
        <v>0</v>
      </c>
      <c r="AJ32" s="665"/>
      <c r="AK32" s="666"/>
      <c r="AL32" s="158">
        <f>SUM(AL34)</f>
        <v>0</v>
      </c>
      <c r="AM32" s="799">
        <f>SUM(AM34:AO35)</f>
        <v>0</v>
      </c>
      <c r="AN32" s="800"/>
      <c r="AO32" s="801"/>
      <c r="AP32" s="156">
        <f>SUM(AP34)</f>
        <v>0</v>
      </c>
      <c r="AQ32" s="274"/>
      <c r="AR32" s="275"/>
      <c r="AS32" s="276"/>
    </row>
    <row r="33" spans="1:45" s="168" customFormat="1" ht="0.75" customHeight="1" x14ac:dyDescent="0.4">
      <c r="A33" s="169"/>
      <c r="B33" s="265"/>
      <c r="C33" s="266"/>
      <c r="D33" s="805">
        <f>V33</f>
        <v>5</v>
      </c>
      <c r="E33" s="807">
        <f>D33*30</f>
        <v>150</v>
      </c>
      <c r="F33" s="808">
        <f>SUM(G33:I35)</f>
        <v>64</v>
      </c>
      <c r="G33" s="809">
        <f>16*S33</f>
        <v>32</v>
      </c>
      <c r="H33" s="798"/>
      <c r="I33" s="809">
        <f>16*U33</f>
        <v>32</v>
      </c>
      <c r="J33" s="810">
        <f>E33-F33</f>
        <v>86</v>
      </c>
      <c r="K33" s="811"/>
      <c r="L33" s="794"/>
      <c r="M33" s="795"/>
      <c r="N33" s="796"/>
      <c r="O33" s="797"/>
      <c r="P33" s="798"/>
      <c r="Q33" s="795"/>
      <c r="R33" s="813"/>
      <c r="S33" s="797">
        <v>2</v>
      </c>
      <c r="T33" s="798"/>
      <c r="U33" s="795">
        <v>2</v>
      </c>
      <c r="V33" s="813">
        <v>5</v>
      </c>
      <c r="W33" s="803"/>
      <c r="X33" s="804"/>
      <c r="Y33" s="812"/>
      <c r="Z33" s="802"/>
      <c r="AA33" s="803"/>
      <c r="AB33" s="804"/>
      <c r="AC33" s="812"/>
      <c r="AD33" s="802"/>
      <c r="AE33" s="797"/>
      <c r="AF33" s="798"/>
      <c r="AG33" s="817"/>
      <c r="AH33" s="802"/>
      <c r="AI33" s="797"/>
      <c r="AJ33" s="798"/>
      <c r="AK33" s="817"/>
      <c r="AL33" s="802"/>
      <c r="AM33" s="803"/>
      <c r="AN33" s="804"/>
      <c r="AO33" s="812"/>
      <c r="AP33" s="814"/>
      <c r="AQ33" s="807">
        <v>3</v>
      </c>
      <c r="AR33" s="815"/>
      <c r="AS33" s="816"/>
    </row>
    <row r="34" spans="1:45" s="167" customFormat="1" ht="57.75" customHeight="1" x14ac:dyDescent="0.4">
      <c r="A34" s="403" t="s">
        <v>160</v>
      </c>
      <c r="B34" s="267" t="s">
        <v>266</v>
      </c>
      <c r="C34" s="170" t="s">
        <v>284</v>
      </c>
      <c r="D34" s="806"/>
      <c r="E34" s="807"/>
      <c r="F34" s="808"/>
      <c r="G34" s="809"/>
      <c r="H34" s="798"/>
      <c r="I34" s="809"/>
      <c r="J34" s="810"/>
      <c r="K34" s="811"/>
      <c r="L34" s="794"/>
      <c r="M34" s="795"/>
      <c r="N34" s="796"/>
      <c r="O34" s="797"/>
      <c r="P34" s="798"/>
      <c r="Q34" s="795"/>
      <c r="R34" s="813"/>
      <c r="S34" s="797"/>
      <c r="T34" s="798"/>
      <c r="U34" s="795"/>
      <c r="V34" s="813"/>
      <c r="W34" s="803"/>
      <c r="X34" s="804"/>
      <c r="Y34" s="812"/>
      <c r="Z34" s="802"/>
      <c r="AA34" s="803"/>
      <c r="AB34" s="804"/>
      <c r="AC34" s="812"/>
      <c r="AD34" s="802"/>
      <c r="AE34" s="797"/>
      <c r="AF34" s="798"/>
      <c r="AG34" s="817"/>
      <c r="AH34" s="802"/>
      <c r="AI34" s="797"/>
      <c r="AJ34" s="798"/>
      <c r="AK34" s="817"/>
      <c r="AL34" s="802"/>
      <c r="AM34" s="803"/>
      <c r="AN34" s="804"/>
      <c r="AO34" s="812"/>
      <c r="AP34" s="814"/>
      <c r="AQ34" s="807"/>
      <c r="AR34" s="815"/>
      <c r="AS34" s="816"/>
    </row>
    <row r="35" spans="1:45" s="168" customFormat="1" ht="47.55" customHeight="1" thickBot="1" x14ac:dyDescent="0.45">
      <c r="A35" s="403" t="s">
        <v>179</v>
      </c>
      <c r="B35" s="267" t="s">
        <v>326</v>
      </c>
      <c r="C35" s="268" t="s">
        <v>285</v>
      </c>
      <c r="D35" s="806"/>
      <c r="E35" s="807"/>
      <c r="F35" s="808"/>
      <c r="G35" s="809"/>
      <c r="H35" s="798"/>
      <c r="I35" s="809"/>
      <c r="J35" s="810"/>
      <c r="K35" s="811"/>
      <c r="L35" s="794"/>
      <c r="M35" s="795"/>
      <c r="N35" s="796"/>
      <c r="O35" s="797"/>
      <c r="P35" s="798"/>
      <c r="Q35" s="795"/>
      <c r="R35" s="813"/>
      <c r="S35" s="797"/>
      <c r="T35" s="798"/>
      <c r="U35" s="795"/>
      <c r="V35" s="813"/>
      <c r="W35" s="803"/>
      <c r="X35" s="804"/>
      <c r="Y35" s="812"/>
      <c r="Z35" s="802"/>
      <c r="AA35" s="803"/>
      <c r="AB35" s="804"/>
      <c r="AC35" s="812"/>
      <c r="AD35" s="802"/>
      <c r="AE35" s="797"/>
      <c r="AF35" s="798"/>
      <c r="AG35" s="817"/>
      <c r="AH35" s="802"/>
      <c r="AI35" s="797"/>
      <c r="AJ35" s="798"/>
      <c r="AK35" s="817"/>
      <c r="AL35" s="802"/>
      <c r="AM35" s="803"/>
      <c r="AN35" s="804"/>
      <c r="AO35" s="812"/>
      <c r="AP35" s="814"/>
      <c r="AQ35" s="807"/>
      <c r="AR35" s="815"/>
      <c r="AS35" s="816"/>
    </row>
    <row r="36" spans="1:45" s="225" customFormat="1" ht="23.25" customHeight="1" thickBot="1" x14ac:dyDescent="0.4">
      <c r="A36" s="91" t="s">
        <v>154</v>
      </c>
      <c r="B36" s="690" t="s">
        <v>52</v>
      </c>
      <c r="C36" s="691"/>
      <c r="D36" s="691"/>
      <c r="E36" s="691"/>
      <c r="F36" s="691"/>
      <c r="G36" s="691"/>
      <c r="H36" s="691"/>
      <c r="I36" s="691"/>
      <c r="J36" s="691"/>
      <c r="K36" s="691"/>
      <c r="L36" s="691"/>
      <c r="M36" s="691"/>
      <c r="N36" s="691"/>
      <c r="O36" s="691"/>
      <c r="P36" s="691"/>
      <c r="Q36" s="691"/>
      <c r="R36" s="691"/>
      <c r="S36" s="691"/>
      <c r="T36" s="691"/>
      <c r="U36" s="691"/>
      <c r="V36" s="691"/>
      <c r="W36" s="691"/>
      <c r="X36" s="691"/>
      <c r="Y36" s="691"/>
      <c r="Z36" s="691"/>
      <c r="AA36" s="691"/>
      <c r="AB36" s="691"/>
      <c r="AC36" s="691"/>
      <c r="AD36" s="691"/>
      <c r="AE36" s="691"/>
      <c r="AF36" s="691"/>
      <c r="AG36" s="691"/>
      <c r="AH36" s="691"/>
      <c r="AI36" s="691"/>
      <c r="AJ36" s="691"/>
      <c r="AK36" s="691"/>
      <c r="AL36" s="691"/>
      <c r="AM36" s="691"/>
      <c r="AN36" s="691"/>
      <c r="AO36" s="691"/>
      <c r="AP36" s="691"/>
      <c r="AQ36" s="691"/>
      <c r="AR36" s="691"/>
      <c r="AS36" s="692"/>
    </row>
    <row r="37" spans="1:45" s="167" customFormat="1" ht="19.5" customHeight="1" thickBot="1" x14ac:dyDescent="0.45">
      <c r="A37" s="767" t="s">
        <v>138</v>
      </c>
      <c r="B37" s="768"/>
      <c r="C37" s="269"/>
      <c r="D37" s="158">
        <f>D38+D55</f>
        <v>110</v>
      </c>
      <c r="E37" s="156">
        <f>E38+E55</f>
        <v>3150</v>
      </c>
      <c r="F37" s="156"/>
      <c r="G37" s="580"/>
      <c r="H37" s="156"/>
      <c r="I37" s="580"/>
      <c r="J37" s="156"/>
      <c r="K37" s="799">
        <f>K38+K55</f>
        <v>0</v>
      </c>
      <c r="L37" s="800"/>
      <c r="M37" s="801"/>
      <c r="N37" s="156">
        <f>N38+N55</f>
        <v>0</v>
      </c>
      <c r="O37" s="799">
        <f>O38+O55</f>
        <v>4</v>
      </c>
      <c r="P37" s="800"/>
      <c r="Q37" s="801"/>
      <c r="R37" s="277">
        <f>R38+R55</f>
        <v>5</v>
      </c>
      <c r="S37" s="799">
        <f>S38+S55</f>
        <v>10</v>
      </c>
      <c r="T37" s="800"/>
      <c r="U37" s="801"/>
      <c r="V37" s="156">
        <f>V38+V55</f>
        <v>15</v>
      </c>
      <c r="W37" s="799">
        <f>W38+W55</f>
        <v>8</v>
      </c>
      <c r="X37" s="800"/>
      <c r="Y37" s="801"/>
      <c r="Z37" s="277">
        <f>Z38+Z55</f>
        <v>15</v>
      </c>
      <c r="AA37" s="799">
        <f>AA38+AA55</f>
        <v>20</v>
      </c>
      <c r="AB37" s="800"/>
      <c r="AC37" s="801"/>
      <c r="AD37" s="156">
        <f>AD38+AD55</f>
        <v>25</v>
      </c>
      <c r="AE37" s="799">
        <f>AE38+AE55</f>
        <v>20</v>
      </c>
      <c r="AF37" s="800"/>
      <c r="AG37" s="801"/>
      <c r="AH37" s="156">
        <f>AH38+AH55</f>
        <v>25</v>
      </c>
      <c r="AI37" s="799">
        <f>AI38+AI55</f>
        <v>19</v>
      </c>
      <c r="AJ37" s="800"/>
      <c r="AK37" s="801"/>
      <c r="AL37" s="156">
        <f>AL38+AL55</f>
        <v>25</v>
      </c>
      <c r="AM37" s="799">
        <f>AM38+AM55</f>
        <v>0</v>
      </c>
      <c r="AN37" s="800"/>
      <c r="AO37" s="801"/>
      <c r="AP37" s="156">
        <f>AP38+AP55</f>
        <v>0</v>
      </c>
      <c r="AQ37" s="90"/>
      <c r="AR37" s="154"/>
      <c r="AS37" s="90"/>
    </row>
    <row r="38" spans="1:45" s="168" customFormat="1" ht="50.25" customHeight="1" thickBot="1" x14ac:dyDescent="0.45">
      <c r="A38" s="165"/>
      <c r="B38" s="385" t="s">
        <v>46</v>
      </c>
      <c r="C38" s="269"/>
      <c r="D38" s="447">
        <f>SUM(D39:D54)</f>
        <v>76</v>
      </c>
      <c r="E38" s="579">
        <f>SUM(E39:E54)</f>
        <v>2280</v>
      </c>
      <c r="F38" s="579"/>
      <c r="G38" s="415"/>
      <c r="H38" s="415"/>
      <c r="I38" s="415"/>
      <c r="J38" s="579"/>
      <c r="K38" s="799">
        <f>SUM(K39:M54)</f>
        <v>0</v>
      </c>
      <c r="L38" s="800"/>
      <c r="M38" s="801"/>
      <c r="N38" s="156">
        <f>SUM(N39:N54)</f>
        <v>0</v>
      </c>
      <c r="O38" s="799">
        <f>SUM(O39:Q54)</f>
        <v>4</v>
      </c>
      <c r="P38" s="800"/>
      <c r="Q38" s="801"/>
      <c r="R38" s="277">
        <f>SUM(R39:R54)</f>
        <v>5</v>
      </c>
      <c r="S38" s="799">
        <f>SUM(S39:U54)</f>
        <v>10</v>
      </c>
      <c r="T38" s="800"/>
      <c r="U38" s="801"/>
      <c r="V38" s="156">
        <f>SUM(V39:V54)</f>
        <v>15</v>
      </c>
      <c r="W38" s="799">
        <f>SUM(W39:Y54)</f>
        <v>4</v>
      </c>
      <c r="X38" s="800"/>
      <c r="Y38" s="801"/>
      <c r="Z38" s="156">
        <f>SUM(Z39:Z54)</f>
        <v>5</v>
      </c>
      <c r="AA38" s="799">
        <f>SUM(AA39:AC54)</f>
        <v>20</v>
      </c>
      <c r="AB38" s="800"/>
      <c r="AC38" s="801"/>
      <c r="AD38" s="156">
        <f>SUM(AD39:AD54)</f>
        <v>25</v>
      </c>
      <c r="AE38" s="799">
        <f>SUM(AE39:AG54)</f>
        <v>11</v>
      </c>
      <c r="AF38" s="800"/>
      <c r="AG38" s="801"/>
      <c r="AH38" s="156">
        <f>SUM(AH39:AH54)</f>
        <v>13</v>
      </c>
      <c r="AI38" s="799">
        <f>SUM(AI39:AK54)</f>
        <v>10</v>
      </c>
      <c r="AJ38" s="800"/>
      <c r="AK38" s="801"/>
      <c r="AL38" s="156">
        <f>SUM(AL39:AL54)</f>
        <v>13</v>
      </c>
      <c r="AM38" s="799">
        <f>SUM(AM39:AO54)</f>
        <v>0</v>
      </c>
      <c r="AN38" s="800"/>
      <c r="AO38" s="801"/>
      <c r="AP38" s="156">
        <f>SUM(AP39:AP54)</f>
        <v>0</v>
      </c>
      <c r="AQ38" s="153"/>
      <c r="AR38" s="573"/>
      <c r="AS38" s="90"/>
    </row>
    <row r="39" spans="1:45" s="168" customFormat="1" ht="51" customHeight="1" x14ac:dyDescent="0.4">
      <c r="A39" s="117" t="s">
        <v>161</v>
      </c>
      <c r="B39" s="365" t="s">
        <v>269</v>
      </c>
      <c r="C39" s="366" t="s">
        <v>285</v>
      </c>
      <c r="D39" s="413">
        <f>R39</f>
        <v>5</v>
      </c>
      <c r="E39" s="581">
        <f>D39*30</f>
        <v>150</v>
      </c>
      <c r="F39" s="231">
        <f>G39+H39+I39</f>
        <v>64</v>
      </c>
      <c r="G39" s="583">
        <f>O39*16</f>
        <v>32</v>
      </c>
      <c r="H39" s="583">
        <f t="shared" ref="H39:I39" si="6">P39*16</f>
        <v>16</v>
      </c>
      <c r="I39" s="583">
        <f t="shared" si="6"/>
        <v>16</v>
      </c>
      <c r="J39" s="589">
        <f>E39-F39</f>
        <v>86</v>
      </c>
      <c r="K39" s="590"/>
      <c r="L39" s="587"/>
      <c r="M39" s="588"/>
      <c r="N39" s="119"/>
      <c r="O39" s="598">
        <v>2</v>
      </c>
      <c r="P39" s="587">
        <v>1</v>
      </c>
      <c r="Q39" s="282">
        <v>1</v>
      </c>
      <c r="R39" s="370">
        <v>5</v>
      </c>
      <c r="S39" s="280"/>
      <c r="T39" s="587"/>
      <c r="U39" s="282"/>
      <c r="V39" s="599"/>
      <c r="W39" s="280"/>
      <c r="X39" s="587"/>
      <c r="Y39" s="282"/>
      <c r="Z39" s="599"/>
      <c r="AA39" s="280"/>
      <c r="AB39" s="587"/>
      <c r="AC39" s="282"/>
      <c r="AD39" s="599"/>
      <c r="AE39" s="590"/>
      <c r="AF39" s="587"/>
      <c r="AG39" s="286"/>
      <c r="AH39" s="599"/>
      <c r="AI39" s="590"/>
      <c r="AJ39" s="587"/>
      <c r="AK39" s="282"/>
      <c r="AL39" s="599"/>
      <c r="AM39" s="280"/>
      <c r="AN39" s="591"/>
      <c r="AO39" s="282"/>
      <c r="AP39" s="592"/>
      <c r="AQ39" s="571">
        <v>2</v>
      </c>
      <c r="AR39" s="116"/>
      <c r="AS39" s="581"/>
    </row>
    <row r="40" spans="1:45" s="168" customFormat="1" ht="41.55" customHeight="1" x14ac:dyDescent="0.4">
      <c r="A40" s="117" t="s">
        <v>180</v>
      </c>
      <c r="B40" s="372" t="s">
        <v>267</v>
      </c>
      <c r="C40" s="170" t="s">
        <v>287</v>
      </c>
      <c r="D40" s="373">
        <f>V40</f>
        <v>5</v>
      </c>
      <c r="E40" s="131">
        <f t="shared" ref="E40:E54" si="7">D40*30</f>
        <v>150</v>
      </c>
      <c r="F40" s="236">
        <f t="shared" ref="F40:F54" si="8">G40+H40+I40</f>
        <v>48</v>
      </c>
      <c r="G40" s="583">
        <f>16*S40</f>
        <v>32</v>
      </c>
      <c r="H40" s="583"/>
      <c r="I40" s="583">
        <f t="shared" ref="I40" si="9">16*U40</f>
        <v>16</v>
      </c>
      <c r="J40" s="237">
        <f t="shared" ref="J40:J54" si="10">E40-F40</f>
        <v>102</v>
      </c>
      <c r="K40" s="254"/>
      <c r="L40" s="255"/>
      <c r="M40" s="253"/>
      <c r="N40" s="123"/>
      <c r="O40" s="256"/>
      <c r="P40" s="255"/>
      <c r="Q40" s="257"/>
      <c r="R40" s="258"/>
      <c r="S40" s="595">
        <v>2</v>
      </c>
      <c r="T40" s="255"/>
      <c r="U40" s="257">
        <v>1</v>
      </c>
      <c r="V40" s="259">
        <v>5</v>
      </c>
      <c r="W40" s="595"/>
      <c r="X40" s="255"/>
      <c r="Y40" s="257"/>
      <c r="Z40" s="259"/>
      <c r="AA40" s="595"/>
      <c r="AB40" s="255"/>
      <c r="AC40" s="257"/>
      <c r="AD40" s="259"/>
      <c r="AE40" s="254"/>
      <c r="AF40" s="255"/>
      <c r="AG40" s="260"/>
      <c r="AH40" s="259"/>
      <c r="AI40" s="254"/>
      <c r="AJ40" s="255"/>
      <c r="AK40" s="260"/>
      <c r="AL40" s="259"/>
      <c r="AM40" s="595"/>
      <c r="AN40" s="583"/>
      <c r="AO40" s="257"/>
      <c r="AP40" s="261"/>
      <c r="AQ40" s="571">
        <v>3</v>
      </c>
      <c r="AR40" s="135"/>
      <c r="AS40" s="131"/>
    </row>
    <row r="41" spans="1:45" s="168" customFormat="1" ht="51" customHeight="1" x14ac:dyDescent="0.4">
      <c r="A41" s="117" t="s">
        <v>181</v>
      </c>
      <c r="B41" s="374" t="s">
        <v>268</v>
      </c>
      <c r="C41" s="170" t="s">
        <v>288</v>
      </c>
      <c r="D41" s="251">
        <f>V41</f>
        <v>5</v>
      </c>
      <c r="E41" s="131">
        <f t="shared" si="7"/>
        <v>150</v>
      </c>
      <c r="F41" s="236">
        <f t="shared" si="8"/>
        <v>64</v>
      </c>
      <c r="G41" s="583">
        <f>16*S41</f>
        <v>32</v>
      </c>
      <c r="H41" s="583">
        <f>16*T41</f>
        <v>32</v>
      </c>
      <c r="I41" s="583"/>
      <c r="J41" s="237">
        <f t="shared" si="10"/>
        <v>86</v>
      </c>
      <c r="K41" s="254"/>
      <c r="L41" s="255"/>
      <c r="M41" s="253"/>
      <c r="N41" s="123"/>
      <c r="O41" s="256"/>
      <c r="P41" s="255"/>
      <c r="Q41" s="257"/>
      <c r="R41" s="258"/>
      <c r="S41" s="595">
        <v>2</v>
      </c>
      <c r="T41" s="255">
        <v>2</v>
      </c>
      <c r="U41" s="257"/>
      <c r="V41" s="259">
        <v>5</v>
      </c>
      <c r="W41" s="595"/>
      <c r="X41" s="255"/>
      <c r="Y41" s="257"/>
      <c r="Z41" s="259"/>
      <c r="AA41" s="595"/>
      <c r="AB41" s="255"/>
      <c r="AC41" s="257"/>
      <c r="AD41" s="259"/>
      <c r="AE41" s="254"/>
      <c r="AF41" s="255"/>
      <c r="AG41" s="260"/>
      <c r="AH41" s="259"/>
      <c r="AI41" s="254"/>
      <c r="AJ41" s="255"/>
      <c r="AK41" s="257"/>
      <c r="AL41" s="259"/>
      <c r="AM41" s="595"/>
      <c r="AN41" s="583"/>
      <c r="AO41" s="257"/>
      <c r="AP41" s="261"/>
      <c r="AQ41" s="571">
        <v>3</v>
      </c>
      <c r="AR41" s="135"/>
      <c r="AS41" s="131"/>
    </row>
    <row r="42" spans="1:45" s="168" customFormat="1" ht="51" customHeight="1" x14ac:dyDescent="0.4">
      <c r="A42" s="117" t="s">
        <v>182</v>
      </c>
      <c r="B42" s="375" t="s">
        <v>274</v>
      </c>
      <c r="C42" s="170" t="s">
        <v>291</v>
      </c>
      <c r="D42" s="290">
        <f>V42</f>
        <v>5</v>
      </c>
      <c r="E42" s="131">
        <f t="shared" si="7"/>
        <v>150</v>
      </c>
      <c r="F42" s="236">
        <f t="shared" si="8"/>
        <v>48</v>
      </c>
      <c r="G42" s="583">
        <f>16*S42</f>
        <v>32</v>
      </c>
      <c r="H42" s="583">
        <f>16*T42</f>
        <v>16</v>
      </c>
      <c r="I42" s="583"/>
      <c r="J42" s="237">
        <f t="shared" si="10"/>
        <v>102</v>
      </c>
      <c r="K42" s="254"/>
      <c r="L42" s="255"/>
      <c r="M42" s="253"/>
      <c r="N42" s="123"/>
      <c r="O42" s="256"/>
      <c r="P42" s="255"/>
      <c r="Q42" s="257"/>
      <c r="R42" s="258"/>
      <c r="S42" s="595">
        <v>2</v>
      </c>
      <c r="T42" s="255">
        <v>1</v>
      </c>
      <c r="U42" s="257"/>
      <c r="V42" s="259">
        <v>5</v>
      </c>
      <c r="W42" s="595"/>
      <c r="X42" s="255"/>
      <c r="Y42" s="257"/>
      <c r="Z42" s="259"/>
      <c r="AA42" s="595"/>
      <c r="AB42" s="255"/>
      <c r="AC42" s="257"/>
      <c r="AD42" s="259"/>
      <c r="AE42" s="254"/>
      <c r="AF42" s="255"/>
      <c r="AG42" s="260"/>
      <c r="AH42" s="259"/>
      <c r="AI42" s="254"/>
      <c r="AJ42" s="255"/>
      <c r="AK42" s="257"/>
      <c r="AL42" s="259"/>
      <c r="AM42" s="595"/>
      <c r="AN42" s="583"/>
      <c r="AO42" s="257"/>
      <c r="AP42" s="261"/>
      <c r="AQ42" s="571">
        <v>3</v>
      </c>
      <c r="AR42" s="135"/>
      <c r="AS42" s="131"/>
    </row>
    <row r="43" spans="1:45" s="168" customFormat="1" ht="50.55" customHeight="1" x14ac:dyDescent="0.4">
      <c r="A43" s="117" t="s">
        <v>183</v>
      </c>
      <c r="B43" s="374" t="s">
        <v>334</v>
      </c>
      <c r="C43" s="170" t="s">
        <v>289</v>
      </c>
      <c r="D43" s="290">
        <f>Z43+AD43</f>
        <v>9</v>
      </c>
      <c r="E43" s="131">
        <f t="shared" si="7"/>
        <v>270</v>
      </c>
      <c r="F43" s="236">
        <f t="shared" si="8"/>
        <v>112</v>
      </c>
      <c r="G43" s="611">
        <f>W43*16*AA43</f>
        <v>64</v>
      </c>
      <c r="H43" s="611">
        <v>32</v>
      </c>
      <c r="I43" s="611">
        <f>Y43*16</f>
        <v>16</v>
      </c>
      <c r="J43" s="237">
        <f t="shared" si="10"/>
        <v>158</v>
      </c>
      <c r="K43" s="254"/>
      <c r="L43" s="255"/>
      <c r="M43" s="253"/>
      <c r="N43" s="123"/>
      <c r="O43" s="256"/>
      <c r="P43" s="255"/>
      <c r="Q43" s="257"/>
      <c r="R43" s="258"/>
      <c r="S43" s="610"/>
      <c r="T43" s="255"/>
      <c r="U43" s="257"/>
      <c r="V43" s="259"/>
      <c r="W43" s="610">
        <v>2</v>
      </c>
      <c r="X43" s="255">
        <v>1</v>
      </c>
      <c r="Y43" s="257">
        <v>1</v>
      </c>
      <c r="Z43" s="259">
        <v>5</v>
      </c>
      <c r="AA43" s="610">
        <v>2</v>
      </c>
      <c r="AB43" s="255">
        <v>1</v>
      </c>
      <c r="AC43" s="257"/>
      <c r="AD43" s="259">
        <v>4</v>
      </c>
      <c r="AE43" s="254"/>
      <c r="AF43" s="255"/>
      <c r="AG43" s="260"/>
      <c r="AH43" s="259"/>
      <c r="AI43" s="254"/>
      <c r="AJ43" s="255"/>
      <c r="AK43" s="257"/>
      <c r="AL43" s="259"/>
      <c r="AM43" s="610"/>
      <c r="AN43" s="611"/>
      <c r="AO43" s="257"/>
      <c r="AP43" s="261"/>
      <c r="AQ43" s="606">
        <v>4.5</v>
      </c>
      <c r="AR43" s="135"/>
      <c r="AS43" s="131"/>
    </row>
    <row r="44" spans="1:45" s="168" customFormat="1" ht="51" customHeight="1" x14ac:dyDescent="0.4">
      <c r="A44" s="117" t="s">
        <v>184</v>
      </c>
      <c r="B44" s="374" t="s">
        <v>270</v>
      </c>
      <c r="C44" s="170" t="s">
        <v>288</v>
      </c>
      <c r="D44" s="290">
        <f>AD44</f>
        <v>4</v>
      </c>
      <c r="E44" s="131">
        <f t="shared" si="7"/>
        <v>120</v>
      </c>
      <c r="F44" s="236">
        <f t="shared" si="8"/>
        <v>48</v>
      </c>
      <c r="G44" s="583">
        <f>AA44*16</f>
        <v>32</v>
      </c>
      <c r="H44" s="583"/>
      <c r="I44" s="583">
        <f t="shared" ref="I44:I47" si="11">AC44*16</f>
        <v>16</v>
      </c>
      <c r="J44" s="237">
        <f t="shared" si="10"/>
        <v>72</v>
      </c>
      <c r="K44" s="254"/>
      <c r="L44" s="255"/>
      <c r="M44" s="253"/>
      <c r="N44" s="123"/>
      <c r="O44" s="256"/>
      <c r="P44" s="255"/>
      <c r="Q44" s="257"/>
      <c r="R44" s="258"/>
      <c r="S44" s="595"/>
      <c r="T44" s="255"/>
      <c r="U44" s="257"/>
      <c r="V44" s="259"/>
      <c r="W44" s="595"/>
      <c r="X44" s="255"/>
      <c r="Y44" s="257"/>
      <c r="Z44" s="259"/>
      <c r="AA44" s="595">
        <v>2</v>
      </c>
      <c r="AB44" s="255"/>
      <c r="AC44" s="257">
        <v>1</v>
      </c>
      <c r="AD44" s="259">
        <v>4</v>
      </c>
      <c r="AE44" s="254"/>
      <c r="AF44" s="255"/>
      <c r="AG44" s="260"/>
      <c r="AH44" s="259"/>
      <c r="AI44" s="254"/>
      <c r="AJ44" s="255"/>
      <c r="AK44" s="257"/>
      <c r="AL44" s="259"/>
      <c r="AM44" s="595"/>
      <c r="AN44" s="583"/>
      <c r="AO44" s="257"/>
      <c r="AP44" s="261"/>
      <c r="AQ44" s="571">
        <v>5</v>
      </c>
      <c r="AR44" s="135"/>
      <c r="AS44" s="131"/>
    </row>
    <row r="45" spans="1:45" s="168" customFormat="1" ht="63.6" customHeight="1" x14ac:dyDescent="0.4">
      <c r="A45" s="117" t="s">
        <v>300</v>
      </c>
      <c r="B45" s="300" t="s">
        <v>265</v>
      </c>
      <c r="C45" s="289" t="s">
        <v>336</v>
      </c>
      <c r="D45" s="290">
        <f>AD45</f>
        <v>4</v>
      </c>
      <c r="E45" s="581">
        <f t="shared" si="7"/>
        <v>120</v>
      </c>
      <c r="F45" s="231">
        <f t="shared" si="8"/>
        <v>64</v>
      </c>
      <c r="G45" s="583">
        <f>AA45*16</f>
        <v>32</v>
      </c>
      <c r="H45" s="583">
        <f t="shared" ref="H45:H48" si="12">AB45*16</f>
        <v>16</v>
      </c>
      <c r="I45" s="583">
        <f t="shared" si="11"/>
        <v>16</v>
      </c>
      <c r="J45" s="589">
        <f t="shared" si="10"/>
        <v>56</v>
      </c>
      <c r="K45" s="291"/>
      <c r="L45" s="292"/>
      <c r="M45" s="293"/>
      <c r="N45" s="261"/>
      <c r="O45" s="297"/>
      <c r="P45" s="298"/>
      <c r="Q45" s="299"/>
      <c r="R45" s="294"/>
      <c r="S45" s="291"/>
      <c r="T45" s="292"/>
      <c r="U45" s="293"/>
      <c r="V45" s="261"/>
      <c r="W45" s="595"/>
      <c r="X45" s="255"/>
      <c r="Y45" s="257"/>
      <c r="Z45" s="136"/>
      <c r="AA45" s="595">
        <v>2</v>
      </c>
      <c r="AB45" s="255">
        <v>1</v>
      </c>
      <c r="AC45" s="257">
        <v>1</v>
      </c>
      <c r="AD45" s="136">
        <v>4</v>
      </c>
      <c r="AE45" s="254"/>
      <c r="AF45" s="255"/>
      <c r="AG45" s="260"/>
      <c r="AH45" s="259"/>
      <c r="AI45" s="254"/>
      <c r="AJ45" s="255"/>
      <c r="AK45" s="257"/>
      <c r="AL45" s="259"/>
      <c r="AM45" s="595"/>
      <c r="AN45" s="583"/>
      <c r="AO45" s="257"/>
      <c r="AP45" s="261"/>
      <c r="AQ45" s="571">
        <v>5</v>
      </c>
      <c r="AR45" s="135"/>
      <c r="AS45" s="131"/>
    </row>
    <row r="46" spans="1:45" s="168" customFormat="1" ht="63.6" customHeight="1" x14ac:dyDescent="0.4">
      <c r="A46" s="117" t="s">
        <v>185</v>
      </c>
      <c r="B46" s="424" t="s">
        <v>299</v>
      </c>
      <c r="C46" s="170" t="s">
        <v>288</v>
      </c>
      <c r="D46" s="373">
        <f>AD46</f>
        <v>4</v>
      </c>
      <c r="E46" s="131">
        <f t="shared" si="7"/>
        <v>120</v>
      </c>
      <c r="F46" s="131">
        <f t="shared" si="8"/>
        <v>48</v>
      </c>
      <c r="G46" s="583">
        <f t="shared" ref="G46:G48" si="13">AA46*16</f>
        <v>32</v>
      </c>
      <c r="H46" s="583">
        <f t="shared" si="12"/>
        <v>16</v>
      </c>
      <c r="I46" s="583"/>
      <c r="J46" s="131">
        <f t="shared" si="10"/>
        <v>72</v>
      </c>
      <c r="K46" s="254"/>
      <c r="L46" s="255"/>
      <c r="M46" s="253"/>
      <c r="N46" s="123"/>
      <c r="O46" s="256"/>
      <c r="P46" s="255"/>
      <c r="Q46" s="257"/>
      <c r="R46" s="258"/>
      <c r="S46" s="595"/>
      <c r="T46" s="255"/>
      <c r="U46" s="257"/>
      <c r="V46" s="259"/>
      <c r="W46" s="595"/>
      <c r="X46" s="255"/>
      <c r="Y46" s="257"/>
      <c r="Z46" s="259"/>
      <c r="AA46" s="595">
        <v>2</v>
      </c>
      <c r="AB46" s="255">
        <v>1</v>
      </c>
      <c r="AC46" s="257"/>
      <c r="AD46" s="259">
        <v>4</v>
      </c>
      <c r="AE46" s="254"/>
      <c r="AF46" s="255"/>
      <c r="AG46" s="260"/>
      <c r="AH46" s="259"/>
      <c r="AI46" s="254"/>
      <c r="AJ46" s="255"/>
      <c r="AK46" s="257"/>
      <c r="AL46" s="259"/>
      <c r="AM46" s="595"/>
      <c r="AN46" s="583"/>
      <c r="AO46" s="257"/>
      <c r="AP46" s="261"/>
      <c r="AQ46" s="571">
        <v>5</v>
      </c>
      <c r="AR46" s="135"/>
      <c r="AS46" s="131"/>
    </row>
    <row r="47" spans="1:45" s="168" customFormat="1" ht="68.400000000000006" customHeight="1" x14ac:dyDescent="0.4">
      <c r="A47" s="117" t="s">
        <v>186</v>
      </c>
      <c r="B47" s="603" t="s">
        <v>376</v>
      </c>
      <c r="C47" s="170" t="s">
        <v>288</v>
      </c>
      <c r="D47" s="373">
        <f>AD47</f>
        <v>5</v>
      </c>
      <c r="E47" s="131">
        <f t="shared" si="7"/>
        <v>150</v>
      </c>
      <c r="F47" s="131">
        <f t="shared" si="8"/>
        <v>64</v>
      </c>
      <c r="G47" s="583">
        <f t="shared" si="13"/>
        <v>32</v>
      </c>
      <c r="H47" s="583">
        <f t="shared" si="12"/>
        <v>16</v>
      </c>
      <c r="I47" s="583">
        <f t="shared" si="11"/>
        <v>16</v>
      </c>
      <c r="J47" s="131">
        <f t="shared" si="10"/>
        <v>86</v>
      </c>
      <c r="K47" s="254"/>
      <c r="L47" s="255"/>
      <c r="M47" s="253"/>
      <c r="N47" s="123"/>
      <c r="O47" s="256"/>
      <c r="P47" s="255"/>
      <c r="Q47" s="257"/>
      <c r="R47" s="258"/>
      <c r="S47" s="595"/>
      <c r="T47" s="255"/>
      <c r="U47" s="257"/>
      <c r="V47" s="259"/>
      <c r="W47" s="595"/>
      <c r="X47" s="255"/>
      <c r="Y47" s="257"/>
      <c r="Z47" s="259"/>
      <c r="AA47" s="595">
        <v>2</v>
      </c>
      <c r="AB47" s="255">
        <v>1</v>
      </c>
      <c r="AC47" s="257">
        <v>1</v>
      </c>
      <c r="AD47" s="259">
        <v>5</v>
      </c>
      <c r="AE47" s="254"/>
      <c r="AF47" s="255"/>
      <c r="AG47" s="260"/>
      <c r="AH47" s="259"/>
      <c r="AI47" s="254"/>
      <c r="AJ47" s="255"/>
      <c r="AK47" s="257"/>
      <c r="AL47" s="259"/>
      <c r="AM47" s="595"/>
      <c r="AN47" s="583"/>
      <c r="AO47" s="257"/>
      <c r="AP47" s="261"/>
      <c r="AQ47" s="571">
        <v>5</v>
      </c>
      <c r="AR47" s="135"/>
      <c r="AS47" s="131"/>
    </row>
    <row r="48" spans="1:45" s="168" customFormat="1" ht="42.6" customHeight="1" x14ac:dyDescent="0.4">
      <c r="A48" s="117" t="s">
        <v>187</v>
      </c>
      <c r="B48" s="376" t="s">
        <v>283</v>
      </c>
      <c r="C48" s="170" t="s">
        <v>290</v>
      </c>
      <c r="D48" s="373">
        <f>AD48</f>
        <v>4</v>
      </c>
      <c r="E48" s="131">
        <f t="shared" si="7"/>
        <v>120</v>
      </c>
      <c r="F48" s="131">
        <f t="shared" si="8"/>
        <v>48</v>
      </c>
      <c r="G48" s="583">
        <f t="shared" si="13"/>
        <v>32</v>
      </c>
      <c r="H48" s="583">
        <f t="shared" si="12"/>
        <v>16</v>
      </c>
      <c r="I48" s="583"/>
      <c r="J48" s="237">
        <f t="shared" si="10"/>
        <v>72</v>
      </c>
      <c r="K48" s="254"/>
      <c r="L48" s="255"/>
      <c r="M48" s="253"/>
      <c r="N48" s="123"/>
      <c r="O48" s="256"/>
      <c r="P48" s="255"/>
      <c r="Q48" s="257"/>
      <c r="R48" s="258"/>
      <c r="S48" s="595"/>
      <c r="T48" s="255"/>
      <c r="U48" s="257"/>
      <c r="V48" s="259"/>
      <c r="W48" s="595"/>
      <c r="X48" s="255"/>
      <c r="Y48" s="257"/>
      <c r="Z48" s="259"/>
      <c r="AA48" s="254">
        <v>2</v>
      </c>
      <c r="AB48" s="255">
        <v>1</v>
      </c>
      <c r="AC48" s="257"/>
      <c r="AD48" s="259">
        <v>4</v>
      </c>
      <c r="AE48" s="254"/>
      <c r="AF48" s="255"/>
      <c r="AG48" s="260"/>
      <c r="AH48" s="259"/>
      <c r="AI48" s="254"/>
      <c r="AJ48" s="255"/>
      <c r="AK48" s="257"/>
      <c r="AL48" s="259"/>
      <c r="AM48" s="595"/>
      <c r="AN48" s="583"/>
      <c r="AO48" s="257"/>
      <c r="AP48" s="261"/>
      <c r="AQ48" s="571">
        <v>5</v>
      </c>
      <c r="AR48" s="135"/>
      <c r="AS48" s="131"/>
    </row>
    <row r="49" spans="1:45" s="168" customFormat="1" ht="51" customHeight="1" x14ac:dyDescent="0.4">
      <c r="A49" s="117" t="s">
        <v>188</v>
      </c>
      <c r="B49" s="375" t="s">
        <v>272</v>
      </c>
      <c r="C49" s="170" t="s">
        <v>285</v>
      </c>
      <c r="D49" s="373">
        <f>AH49</f>
        <v>4</v>
      </c>
      <c r="E49" s="131">
        <f t="shared" si="7"/>
        <v>120</v>
      </c>
      <c r="F49" s="131">
        <f t="shared" si="8"/>
        <v>64</v>
      </c>
      <c r="G49" s="132">
        <f>AE49*16</f>
        <v>32</v>
      </c>
      <c r="H49" s="583">
        <f t="shared" ref="H49:I51" si="14">AF49*16</f>
        <v>16</v>
      </c>
      <c r="I49" s="583">
        <f t="shared" si="14"/>
        <v>16</v>
      </c>
      <c r="J49" s="237">
        <f t="shared" si="10"/>
        <v>56</v>
      </c>
      <c r="K49" s="254"/>
      <c r="L49" s="255"/>
      <c r="M49" s="253"/>
      <c r="N49" s="123"/>
      <c r="O49" s="256"/>
      <c r="P49" s="255"/>
      <c r="Q49" s="257"/>
      <c r="R49" s="258"/>
      <c r="S49" s="595"/>
      <c r="T49" s="255"/>
      <c r="U49" s="257"/>
      <c r="V49" s="259"/>
      <c r="W49" s="595"/>
      <c r="X49" s="255"/>
      <c r="Y49" s="257"/>
      <c r="Z49" s="259"/>
      <c r="AA49" s="595"/>
      <c r="AB49" s="255"/>
      <c r="AC49" s="257"/>
      <c r="AD49" s="259"/>
      <c r="AE49" s="254">
        <v>2</v>
      </c>
      <c r="AF49" s="255">
        <v>1</v>
      </c>
      <c r="AG49" s="260">
        <v>1</v>
      </c>
      <c r="AH49" s="259">
        <v>4</v>
      </c>
      <c r="AI49" s="254"/>
      <c r="AJ49" s="255"/>
      <c r="AK49" s="260"/>
      <c r="AL49" s="259"/>
      <c r="AM49" s="595"/>
      <c r="AN49" s="583"/>
      <c r="AO49" s="257"/>
      <c r="AP49" s="261"/>
      <c r="AQ49" s="571">
        <v>6</v>
      </c>
      <c r="AR49" s="135"/>
      <c r="AS49" s="131"/>
    </row>
    <row r="50" spans="1:45" s="99" customFormat="1" ht="106.5" customHeight="1" x14ac:dyDescent="0.35">
      <c r="A50" s="117" t="s">
        <v>189</v>
      </c>
      <c r="B50" s="566" t="s">
        <v>335</v>
      </c>
      <c r="C50" s="189" t="s">
        <v>289</v>
      </c>
      <c r="D50" s="290">
        <f>AH50</f>
        <v>4</v>
      </c>
      <c r="E50" s="581">
        <f t="shared" si="7"/>
        <v>120</v>
      </c>
      <c r="F50" s="131">
        <f t="shared" si="8"/>
        <v>48</v>
      </c>
      <c r="G50" s="132">
        <f>AE50*16</f>
        <v>32</v>
      </c>
      <c r="H50" s="583">
        <f t="shared" si="14"/>
        <v>16</v>
      </c>
      <c r="I50" s="253"/>
      <c r="J50" s="589">
        <f t="shared" si="10"/>
        <v>72</v>
      </c>
      <c r="K50" s="297"/>
      <c r="L50" s="298"/>
      <c r="M50" s="299"/>
      <c r="N50" s="261"/>
      <c r="O50" s="297"/>
      <c r="P50" s="298"/>
      <c r="Q50" s="299"/>
      <c r="R50" s="294"/>
      <c r="S50" s="595"/>
      <c r="T50" s="583"/>
      <c r="U50" s="260"/>
      <c r="V50" s="259"/>
      <c r="W50" s="595"/>
      <c r="X50" s="583"/>
      <c r="Y50" s="260"/>
      <c r="Z50" s="259"/>
      <c r="AA50" s="595"/>
      <c r="AB50" s="583"/>
      <c r="AC50" s="257"/>
      <c r="AD50" s="261"/>
      <c r="AE50" s="595">
        <v>2</v>
      </c>
      <c r="AF50" s="583">
        <v>1</v>
      </c>
      <c r="AG50" s="260"/>
      <c r="AH50" s="259">
        <v>4</v>
      </c>
      <c r="AI50" s="295"/>
      <c r="AJ50" s="583"/>
      <c r="AK50" s="257"/>
      <c r="AL50" s="261"/>
      <c r="AM50" s="595"/>
      <c r="AN50" s="583"/>
      <c r="AO50" s="257"/>
      <c r="AP50" s="261"/>
      <c r="AQ50" s="581">
        <v>6</v>
      </c>
      <c r="AR50" s="137"/>
      <c r="AS50" s="211"/>
    </row>
    <row r="51" spans="1:45" s="168" customFormat="1" ht="70.2" customHeight="1" x14ac:dyDescent="0.4">
      <c r="A51" s="117" t="s">
        <v>190</v>
      </c>
      <c r="B51" s="424" t="s">
        <v>389</v>
      </c>
      <c r="C51" s="170" t="s">
        <v>288</v>
      </c>
      <c r="D51" s="373">
        <f t="shared" ref="D51" si="15">AH51</f>
        <v>5</v>
      </c>
      <c r="E51" s="131">
        <f t="shared" si="7"/>
        <v>150</v>
      </c>
      <c r="F51" s="131">
        <f t="shared" si="8"/>
        <v>64</v>
      </c>
      <c r="G51" s="132">
        <f>AE51*16</f>
        <v>32</v>
      </c>
      <c r="H51" s="583">
        <f t="shared" si="14"/>
        <v>16</v>
      </c>
      <c r="I51" s="583">
        <f t="shared" si="14"/>
        <v>16</v>
      </c>
      <c r="J51" s="237">
        <f t="shared" si="10"/>
        <v>86</v>
      </c>
      <c r="K51" s="254"/>
      <c r="L51" s="255"/>
      <c r="M51" s="253"/>
      <c r="N51" s="123"/>
      <c r="O51" s="256"/>
      <c r="P51" s="255"/>
      <c r="Q51" s="257"/>
      <c r="R51" s="258"/>
      <c r="S51" s="595"/>
      <c r="T51" s="255"/>
      <c r="U51" s="257"/>
      <c r="V51" s="259"/>
      <c r="W51" s="595"/>
      <c r="X51" s="255"/>
      <c r="Y51" s="257"/>
      <c r="Z51" s="259"/>
      <c r="AA51" s="595"/>
      <c r="AB51" s="255"/>
      <c r="AC51" s="257"/>
      <c r="AD51" s="259"/>
      <c r="AE51" s="254">
        <v>2</v>
      </c>
      <c r="AF51" s="255">
        <v>1</v>
      </c>
      <c r="AG51" s="260">
        <v>1</v>
      </c>
      <c r="AH51" s="259">
        <v>5</v>
      </c>
      <c r="AI51" s="254"/>
      <c r="AJ51" s="255"/>
      <c r="AK51" s="257"/>
      <c r="AL51" s="259"/>
      <c r="AM51" s="595"/>
      <c r="AN51" s="583"/>
      <c r="AO51" s="257"/>
      <c r="AP51" s="261"/>
      <c r="AQ51" s="571">
        <v>6</v>
      </c>
      <c r="AR51" s="135"/>
      <c r="AS51" s="131"/>
    </row>
    <row r="52" spans="1:45" s="168" customFormat="1" ht="62.55" customHeight="1" x14ac:dyDescent="0.4">
      <c r="A52" s="117" t="s">
        <v>191</v>
      </c>
      <c r="B52" s="375" t="s">
        <v>308</v>
      </c>
      <c r="C52" s="170" t="s">
        <v>285</v>
      </c>
      <c r="D52" s="373">
        <f>AL52</f>
        <v>4</v>
      </c>
      <c r="E52" s="131">
        <f t="shared" si="7"/>
        <v>120</v>
      </c>
      <c r="F52" s="131">
        <f t="shared" si="8"/>
        <v>48</v>
      </c>
      <c r="G52" s="132">
        <f t="shared" ref="G52:H54" si="16">AI52*16</f>
        <v>32</v>
      </c>
      <c r="H52" s="583">
        <f t="shared" si="16"/>
        <v>16</v>
      </c>
      <c r="I52" s="583"/>
      <c r="J52" s="237">
        <f t="shared" si="10"/>
        <v>72</v>
      </c>
      <c r="K52" s="254"/>
      <c r="L52" s="255"/>
      <c r="M52" s="253"/>
      <c r="N52" s="123"/>
      <c r="O52" s="256"/>
      <c r="P52" s="255"/>
      <c r="Q52" s="257"/>
      <c r="R52" s="258"/>
      <c r="S52" s="595"/>
      <c r="T52" s="255"/>
      <c r="U52" s="257"/>
      <c r="V52" s="259"/>
      <c r="W52" s="595"/>
      <c r="X52" s="255"/>
      <c r="Y52" s="257"/>
      <c r="Z52" s="259"/>
      <c r="AA52" s="595"/>
      <c r="AB52" s="255"/>
      <c r="AC52" s="257"/>
      <c r="AD52" s="259"/>
      <c r="AE52" s="254"/>
      <c r="AF52" s="255"/>
      <c r="AG52" s="260"/>
      <c r="AH52" s="259"/>
      <c r="AI52" s="254">
        <v>2</v>
      </c>
      <c r="AJ52" s="255">
        <v>1</v>
      </c>
      <c r="AK52" s="257"/>
      <c r="AL52" s="259">
        <v>4</v>
      </c>
      <c r="AM52" s="595"/>
      <c r="AN52" s="583"/>
      <c r="AO52" s="257"/>
      <c r="AP52" s="261"/>
      <c r="AQ52" s="571">
        <v>7</v>
      </c>
      <c r="AR52" s="135"/>
      <c r="AS52" s="131"/>
    </row>
    <row r="53" spans="1:45" s="168" customFormat="1" ht="48" customHeight="1" x14ac:dyDescent="0.4">
      <c r="A53" s="117" t="s">
        <v>192</v>
      </c>
      <c r="B53" s="424" t="s">
        <v>395</v>
      </c>
      <c r="C53" s="170" t="s">
        <v>288</v>
      </c>
      <c r="D53" s="373">
        <f>AL53</f>
        <v>5</v>
      </c>
      <c r="E53" s="131">
        <f t="shared" si="7"/>
        <v>150</v>
      </c>
      <c r="F53" s="131">
        <f t="shared" si="8"/>
        <v>64</v>
      </c>
      <c r="G53" s="132">
        <f t="shared" si="16"/>
        <v>32</v>
      </c>
      <c r="H53" s="583">
        <f>AJ53*16</f>
        <v>16</v>
      </c>
      <c r="I53" s="583">
        <f t="shared" ref="I53" si="17">AK53*16</f>
        <v>16</v>
      </c>
      <c r="J53" s="237">
        <f t="shared" si="10"/>
        <v>86</v>
      </c>
      <c r="K53" s="254"/>
      <c r="L53" s="255"/>
      <c r="M53" s="253"/>
      <c r="N53" s="123"/>
      <c r="O53" s="256"/>
      <c r="P53" s="255"/>
      <c r="Q53" s="257"/>
      <c r="R53" s="258"/>
      <c r="S53" s="595"/>
      <c r="T53" s="255"/>
      <c r="U53" s="257"/>
      <c r="V53" s="259"/>
      <c r="W53" s="595"/>
      <c r="X53" s="255"/>
      <c r="Y53" s="257"/>
      <c r="Z53" s="259"/>
      <c r="AA53" s="595"/>
      <c r="AB53" s="255"/>
      <c r="AC53" s="257"/>
      <c r="AD53" s="259"/>
      <c r="AE53" s="254"/>
      <c r="AF53" s="255"/>
      <c r="AG53" s="260"/>
      <c r="AH53" s="259"/>
      <c r="AI53" s="254">
        <v>2</v>
      </c>
      <c r="AJ53" s="255">
        <v>1</v>
      </c>
      <c r="AK53" s="257">
        <v>1</v>
      </c>
      <c r="AL53" s="259">
        <v>5</v>
      </c>
      <c r="AM53" s="595"/>
      <c r="AN53" s="583"/>
      <c r="AO53" s="257"/>
      <c r="AP53" s="261"/>
      <c r="AQ53" s="571">
        <v>7</v>
      </c>
      <c r="AR53" s="135"/>
      <c r="AS53" s="131"/>
    </row>
    <row r="54" spans="1:45" s="168" customFormat="1" ht="67.5" customHeight="1" thickBot="1" x14ac:dyDescent="0.45">
      <c r="A54" s="117" t="s">
        <v>301</v>
      </c>
      <c r="B54" s="375" t="s">
        <v>281</v>
      </c>
      <c r="C54" s="170" t="s">
        <v>290</v>
      </c>
      <c r="D54" s="373">
        <f>AL54</f>
        <v>4</v>
      </c>
      <c r="E54" s="131">
        <f t="shared" si="7"/>
        <v>120</v>
      </c>
      <c r="F54" s="131">
        <f t="shared" si="8"/>
        <v>48</v>
      </c>
      <c r="G54" s="132">
        <f>AI54*16</f>
        <v>32</v>
      </c>
      <c r="H54" s="583">
        <f t="shared" si="16"/>
        <v>16</v>
      </c>
      <c r="I54" s="583"/>
      <c r="J54" s="237">
        <f t="shared" si="10"/>
        <v>72</v>
      </c>
      <c r="K54" s="254"/>
      <c r="L54" s="255"/>
      <c r="M54" s="253"/>
      <c r="N54" s="123"/>
      <c r="O54" s="256"/>
      <c r="P54" s="255"/>
      <c r="Q54" s="257"/>
      <c r="R54" s="258"/>
      <c r="S54" s="595"/>
      <c r="T54" s="255"/>
      <c r="U54" s="257"/>
      <c r="V54" s="259"/>
      <c r="W54" s="595"/>
      <c r="X54" s="255"/>
      <c r="Y54" s="257"/>
      <c r="Z54" s="259"/>
      <c r="AA54" s="595"/>
      <c r="AB54" s="255"/>
      <c r="AC54" s="257"/>
      <c r="AD54" s="259"/>
      <c r="AE54" s="254"/>
      <c r="AF54" s="255"/>
      <c r="AG54" s="260"/>
      <c r="AH54" s="259"/>
      <c r="AI54" s="254">
        <v>2</v>
      </c>
      <c r="AJ54" s="255">
        <v>1</v>
      </c>
      <c r="AK54" s="257"/>
      <c r="AL54" s="259">
        <v>4</v>
      </c>
      <c r="AM54" s="595"/>
      <c r="AN54" s="583"/>
      <c r="AO54" s="257"/>
      <c r="AP54" s="261"/>
      <c r="AQ54" s="136">
        <v>7</v>
      </c>
      <c r="AR54" s="135"/>
      <c r="AS54" s="131"/>
    </row>
    <row r="55" spans="1:45" s="384" customFormat="1" ht="19.5" customHeight="1" thickBot="1" x14ac:dyDescent="0.45">
      <c r="A55" s="390"/>
      <c r="B55" s="187" t="s">
        <v>206</v>
      </c>
      <c r="C55" s="377"/>
      <c r="D55" s="448">
        <f>SUM(D56:D71)</f>
        <v>34</v>
      </c>
      <c r="E55" s="379">
        <f>SUM(E58:E71)</f>
        <v>870</v>
      </c>
      <c r="F55" s="379"/>
      <c r="G55" s="585"/>
      <c r="H55" s="414"/>
      <c r="I55" s="414"/>
      <c r="J55" s="586"/>
      <c r="K55" s="823">
        <f>SUM(K58:M71)</f>
        <v>0</v>
      </c>
      <c r="L55" s="824"/>
      <c r="M55" s="825"/>
      <c r="N55" s="381">
        <f>SUM(N58:N71)</f>
        <v>0</v>
      </c>
      <c r="O55" s="823">
        <f>SUM(O58:Q71)</f>
        <v>0</v>
      </c>
      <c r="P55" s="824"/>
      <c r="Q55" s="825"/>
      <c r="R55" s="382">
        <f>SUM(R58:R71)</f>
        <v>0</v>
      </c>
      <c r="S55" s="826">
        <f>SUM(S58:U71)</f>
        <v>0</v>
      </c>
      <c r="T55" s="827"/>
      <c r="U55" s="828"/>
      <c r="V55" s="383">
        <f>SUM(V58:V71)</f>
        <v>0</v>
      </c>
      <c r="W55" s="826">
        <f>SUM(W58:Y71)</f>
        <v>4</v>
      </c>
      <c r="X55" s="827"/>
      <c r="Y55" s="828"/>
      <c r="Z55" s="382">
        <f>SUM(Z56:Z71)</f>
        <v>10</v>
      </c>
      <c r="AA55" s="826">
        <f>SUM(AA58:AC71)</f>
        <v>0</v>
      </c>
      <c r="AB55" s="827"/>
      <c r="AC55" s="828"/>
      <c r="AD55" s="383">
        <f>SUM(AD58:AD71)</f>
        <v>0</v>
      </c>
      <c r="AE55" s="823">
        <f>SUM(AE58:AG71)</f>
        <v>9</v>
      </c>
      <c r="AF55" s="824"/>
      <c r="AG55" s="825"/>
      <c r="AH55" s="383">
        <f>SUM(AH58:AH71)</f>
        <v>12</v>
      </c>
      <c r="AI55" s="823">
        <f>SUM(AI58:AK71)</f>
        <v>9</v>
      </c>
      <c r="AJ55" s="824"/>
      <c r="AK55" s="825"/>
      <c r="AL55" s="383">
        <f>SUM(AL58:AL71)</f>
        <v>12</v>
      </c>
      <c r="AM55" s="826">
        <f>SUM(AM58:AO71)</f>
        <v>0</v>
      </c>
      <c r="AN55" s="827"/>
      <c r="AO55" s="828"/>
      <c r="AP55" s="379">
        <f>SUM(AP58:AP71)</f>
        <v>0</v>
      </c>
      <c r="AQ55" s="383"/>
      <c r="AR55" s="584"/>
      <c r="AS55" s="379"/>
    </row>
    <row r="56" spans="1:45" s="168" customFormat="1" ht="82.5" customHeight="1" thickBot="1" x14ac:dyDescent="0.45">
      <c r="A56" s="404" t="s">
        <v>162</v>
      </c>
      <c r="B56" s="424" t="s">
        <v>275</v>
      </c>
      <c r="C56" s="189" t="s">
        <v>285</v>
      </c>
      <c r="D56" s="818">
        <f>Z56</f>
        <v>5</v>
      </c>
      <c r="E56" s="807">
        <f>D56*30</f>
        <v>150</v>
      </c>
      <c r="F56" s="807">
        <f>G56+H56+I56</f>
        <v>64</v>
      </c>
      <c r="G56" s="820">
        <f>W56*16</f>
        <v>32</v>
      </c>
      <c r="H56" s="822">
        <f>X56*16</f>
        <v>16</v>
      </c>
      <c r="I56" s="822">
        <f t="shared" ref="I56" si="18">Y56*16</f>
        <v>16</v>
      </c>
      <c r="J56" s="829">
        <f>E56-F56</f>
        <v>86</v>
      </c>
      <c r="K56" s="831"/>
      <c r="L56" s="833"/>
      <c r="M56" s="810"/>
      <c r="N56" s="836"/>
      <c r="O56" s="831"/>
      <c r="P56" s="833"/>
      <c r="Q56" s="810"/>
      <c r="R56" s="838"/>
      <c r="S56" s="840"/>
      <c r="T56" s="842"/>
      <c r="U56" s="843"/>
      <c r="V56" s="846"/>
      <c r="W56" s="845">
        <v>2</v>
      </c>
      <c r="X56" s="842">
        <v>1</v>
      </c>
      <c r="Y56" s="848">
        <v>1</v>
      </c>
      <c r="Z56" s="850">
        <v>5</v>
      </c>
      <c r="AA56" s="845"/>
      <c r="AB56" s="842"/>
      <c r="AC56" s="848"/>
      <c r="AD56" s="685"/>
      <c r="AE56" s="845"/>
      <c r="AF56" s="842"/>
      <c r="AG56" s="848"/>
      <c r="AH56" s="685"/>
      <c r="AI56" s="845"/>
      <c r="AJ56" s="842"/>
      <c r="AK56" s="843"/>
      <c r="AL56" s="685"/>
      <c r="AM56" s="840"/>
      <c r="AN56" s="852"/>
      <c r="AO56" s="843"/>
      <c r="AP56" s="854"/>
      <c r="AQ56" s="685">
        <v>4</v>
      </c>
      <c r="AR56" s="685"/>
      <c r="AS56" s="844"/>
    </row>
    <row r="57" spans="1:45" s="168" customFormat="1" ht="66" customHeight="1" thickBot="1" x14ac:dyDescent="0.45">
      <c r="A57" s="404" t="s">
        <v>174</v>
      </c>
      <c r="B57" s="424" t="s">
        <v>276</v>
      </c>
      <c r="C57" s="189" t="s">
        <v>285</v>
      </c>
      <c r="D57" s="686"/>
      <c r="E57" s="819"/>
      <c r="F57" s="819"/>
      <c r="G57" s="821"/>
      <c r="H57" s="822"/>
      <c r="I57" s="822"/>
      <c r="J57" s="830"/>
      <c r="K57" s="832"/>
      <c r="L57" s="834"/>
      <c r="M57" s="835"/>
      <c r="N57" s="837"/>
      <c r="O57" s="832"/>
      <c r="P57" s="834"/>
      <c r="Q57" s="835"/>
      <c r="R57" s="839"/>
      <c r="S57" s="841"/>
      <c r="T57" s="834"/>
      <c r="U57" s="835"/>
      <c r="V57" s="847"/>
      <c r="W57" s="832"/>
      <c r="X57" s="834"/>
      <c r="Y57" s="849"/>
      <c r="Z57" s="851"/>
      <c r="AA57" s="832"/>
      <c r="AB57" s="834"/>
      <c r="AC57" s="849"/>
      <c r="AD57" s="686"/>
      <c r="AE57" s="832"/>
      <c r="AF57" s="834"/>
      <c r="AG57" s="849"/>
      <c r="AH57" s="686"/>
      <c r="AI57" s="832"/>
      <c r="AJ57" s="834"/>
      <c r="AK57" s="835"/>
      <c r="AL57" s="686"/>
      <c r="AM57" s="841"/>
      <c r="AN57" s="853"/>
      <c r="AO57" s="835"/>
      <c r="AP57" s="855"/>
      <c r="AQ57" s="686"/>
      <c r="AR57" s="686"/>
      <c r="AS57" s="819"/>
    </row>
    <row r="58" spans="1:45" s="168" customFormat="1" ht="42.6" customHeight="1" thickBot="1" x14ac:dyDescent="0.45">
      <c r="A58" s="404" t="s">
        <v>175</v>
      </c>
      <c r="B58" s="424" t="s">
        <v>378</v>
      </c>
      <c r="C58" s="170" t="s">
        <v>288</v>
      </c>
      <c r="D58" s="818">
        <f>Z58</f>
        <v>5</v>
      </c>
      <c r="E58" s="807">
        <f>D58*30</f>
        <v>150</v>
      </c>
      <c r="F58" s="807">
        <f>G58+H58+I58</f>
        <v>64</v>
      </c>
      <c r="G58" s="820">
        <f>W58*16</f>
        <v>32</v>
      </c>
      <c r="H58" s="822">
        <f t="shared" ref="H58" si="19">X58*16</f>
        <v>32</v>
      </c>
      <c r="I58" s="822"/>
      <c r="J58" s="829">
        <f>E58-F58</f>
        <v>86</v>
      </c>
      <c r="K58" s="831"/>
      <c r="L58" s="833"/>
      <c r="M58" s="810"/>
      <c r="N58" s="836"/>
      <c r="O58" s="831"/>
      <c r="P58" s="833"/>
      <c r="Q58" s="810"/>
      <c r="R58" s="838"/>
      <c r="S58" s="840"/>
      <c r="T58" s="842"/>
      <c r="U58" s="843"/>
      <c r="V58" s="846"/>
      <c r="W58" s="845">
        <v>2</v>
      </c>
      <c r="X58" s="842">
        <v>2</v>
      </c>
      <c r="Y58" s="848"/>
      <c r="Z58" s="685">
        <v>5</v>
      </c>
      <c r="AA58" s="845"/>
      <c r="AB58" s="842"/>
      <c r="AC58" s="848"/>
      <c r="AD58" s="685"/>
      <c r="AE58" s="845"/>
      <c r="AF58" s="842"/>
      <c r="AG58" s="848"/>
      <c r="AH58" s="685"/>
      <c r="AI58" s="845"/>
      <c r="AJ58" s="842"/>
      <c r="AK58" s="843"/>
      <c r="AL58" s="685"/>
      <c r="AM58" s="840"/>
      <c r="AN58" s="852"/>
      <c r="AO58" s="843"/>
      <c r="AP58" s="854"/>
      <c r="AQ58" s="685">
        <v>4</v>
      </c>
      <c r="AR58" s="685"/>
      <c r="AS58" s="844"/>
    </row>
    <row r="59" spans="1:45" s="168" customFormat="1" ht="42" customHeight="1" thickBot="1" x14ac:dyDescent="0.45">
      <c r="A59" s="404" t="s">
        <v>176</v>
      </c>
      <c r="B59" s="424" t="s">
        <v>379</v>
      </c>
      <c r="C59" s="170" t="s">
        <v>288</v>
      </c>
      <c r="D59" s="686"/>
      <c r="E59" s="819"/>
      <c r="F59" s="807"/>
      <c r="G59" s="821"/>
      <c r="H59" s="822"/>
      <c r="I59" s="822"/>
      <c r="J59" s="830"/>
      <c r="K59" s="832"/>
      <c r="L59" s="834"/>
      <c r="M59" s="835"/>
      <c r="N59" s="837"/>
      <c r="O59" s="832"/>
      <c r="P59" s="834"/>
      <c r="Q59" s="835"/>
      <c r="R59" s="839"/>
      <c r="S59" s="841"/>
      <c r="T59" s="834"/>
      <c r="U59" s="835"/>
      <c r="V59" s="847"/>
      <c r="W59" s="832"/>
      <c r="X59" s="834"/>
      <c r="Y59" s="849"/>
      <c r="Z59" s="686"/>
      <c r="AA59" s="832"/>
      <c r="AB59" s="834"/>
      <c r="AC59" s="849"/>
      <c r="AD59" s="686"/>
      <c r="AE59" s="832"/>
      <c r="AF59" s="834"/>
      <c r="AG59" s="849"/>
      <c r="AH59" s="686"/>
      <c r="AI59" s="832"/>
      <c r="AJ59" s="834"/>
      <c r="AK59" s="835"/>
      <c r="AL59" s="686"/>
      <c r="AM59" s="841"/>
      <c r="AN59" s="853"/>
      <c r="AO59" s="835"/>
      <c r="AP59" s="855"/>
      <c r="AQ59" s="686"/>
      <c r="AR59" s="686"/>
      <c r="AS59" s="819"/>
    </row>
    <row r="60" spans="1:45" s="168" customFormat="1" ht="44.4" customHeight="1" thickBot="1" x14ac:dyDescent="0.45">
      <c r="A60" s="404" t="s">
        <v>177</v>
      </c>
      <c r="B60" s="601" t="s">
        <v>396</v>
      </c>
      <c r="C60" s="170" t="s">
        <v>288</v>
      </c>
      <c r="D60" s="856">
        <f>AH60</f>
        <v>4</v>
      </c>
      <c r="E60" s="857">
        <f t="shared" ref="E60" si="20">D60*30</f>
        <v>120</v>
      </c>
      <c r="F60" s="844">
        <f t="shared" ref="F60" si="21">G60+H60+I60</f>
        <v>48</v>
      </c>
      <c r="G60" s="858">
        <f>16*AE60</f>
        <v>32</v>
      </c>
      <c r="H60" s="822"/>
      <c r="I60" s="822">
        <f t="shared" ref="I60" si="22">16*AG60</f>
        <v>16</v>
      </c>
      <c r="J60" s="860">
        <f t="shared" ref="J60" si="23">E60-F60</f>
        <v>72</v>
      </c>
      <c r="K60" s="831"/>
      <c r="L60" s="833"/>
      <c r="M60" s="810"/>
      <c r="N60" s="836"/>
      <c r="O60" s="831"/>
      <c r="P60" s="833"/>
      <c r="Q60" s="810"/>
      <c r="R60" s="838"/>
      <c r="S60" s="808"/>
      <c r="T60" s="833"/>
      <c r="U60" s="810"/>
      <c r="V60" s="859"/>
      <c r="W60" s="808"/>
      <c r="X60" s="833"/>
      <c r="Y60" s="810"/>
      <c r="Z60" s="859"/>
      <c r="AA60" s="808"/>
      <c r="AB60" s="833"/>
      <c r="AC60" s="810"/>
      <c r="AD60" s="861"/>
      <c r="AE60" s="831">
        <v>2</v>
      </c>
      <c r="AF60" s="833"/>
      <c r="AG60" s="862">
        <v>1</v>
      </c>
      <c r="AH60" s="861">
        <v>4</v>
      </c>
      <c r="AI60" s="831"/>
      <c r="AJ60" s="833"/>
      <c r="AK60" s="810"/>
      <c r="AL60" s="861"/>
      <c r="AM60" s="808"/>
      <c r="AN60" s="809"/>
      <c r="AO60" s="810"/>
      <c r="AP60" s="814"/>
      <c r="AQ60" s="861">
        <v>6</v>
      </c>
      <c r="AR60" s="861"/>
      <c r="AS60" s="807"/>
    </row>
    <row r="61" spans="1:45" s="168" customFormat="1" ht="40.799999999999997" customHeight="1" thickBot="1" x14ac:dyDescent="0.45">
      <c r="A61" s="404" t="s">
        <v>178</v>
      </c>
      <c r="B61" s="601" t="s">
        <v>397</v>
      </c>
      <c r="C61" s="170" t="s">
        <v>288</v>
      </c>
      <c r="D61" s="686"/>
      <c r="E61" s="819"/>
      <c r="F61" s="819"/>
      <c r="G61" s="858"/>
      <c r="H61" s="822"/>
      <c r="I61" s="822"/>
      <c r="J61" s="830"/>
      <c r="K61" s="832"/>
      <c r="L61" s="834"/>
      <c r="M61" s="835"/>
      <c r="N61" s="837"/>
      <c r="O61" s="832"/>
      <c r="P61" s="834"/>
      <c r="Q61" s="835"/>
      <c r="R61" s="839"/>
      <c r="S61" s="841"/>
      <c r="T61" s="834"/>
      <c r="U61" s="835"/>
      <c r="V61" s="847"/>
      <c r="W61" s="841"/>
      <c r="X61" s="834"/>
      <c r="Y61" s="835"/>
      <c r="Z61" s="847"/>
      <c r="AA61" s="841"/>
      <c r="AB61" s="834"/>
      <c r="AC61" s="835"/>
      <c r="AD61" s="686"/>
      <c r="AE61" s="832"/>
      <c r="AF61" s="834"/>
      <c r="AG61" s="849"/>
      <c r="AH61" s="686"/>
      <c r="AI61" s="832"/>
      <c r="AJ61" s="834"/>
      <c r="AK61" s="835"/>
      <c r="AL61" s="686"/>
      <c r="AM61" s="841"/>
      <c r="AN61" s="853"/>
      <c r="AO61" s="835"/>
      <c r="AP61" s="855"/>
      <c r="AQ61" s="686"/>
      <c r="AR61" s="686"/>
      <c r="AS61" s="819"/>
    </row>
    <row r="62" spans="1:45" s="168" customFormat="1" ht="51.6" customHeight="1" thickBot="1" x14ac:dyDescent="0.45">
      <c r="A62" s="404" t="s">
        <v>302</v>
      </c>
      <c r="B62" s="449" t="s">
        <v>314</v>
      </c>
      <c r="C62" s="189" t="s">
        <v>285</v>
      </c>
      <c r="D62" s="791">
        <f t="shared" ref="D62" si="24">AH62</f>
        <v>4</v>
      </c>
      <c r="E62" s="857">
        <f t="shared" ref="E62:E66" si="25">D62*30</f>
        <v>120</v>
      </c>
      <c r="F62" s="844">
        <f t="shared" ref="F62:F66" si="26">G62+H62+I62</f>
        <v>48</v>
      </c>
      <c r="G62" s="858">
        <f>AE62*16</f>
        <v>32</v>
      </c>
      <c r="H62" s="822">
        <f t="shared" ref="H62:H65" si="27">AF62*16</f>
        <v>16</v>
      </c>
      <c r="I62" s="822"/>
      <c r="J62" s="860">
        <f t="shared" ref="J62:J66" si="28">E62-F62</f>
        <v>72</v>
      </c>
      <c r="K62" s="831"/>
      <c r="L62" s="833"/>
      <c r="M62" s="810"/>
      <c r="N62" s="836"/>
      <c r="O62" s="831"/>
      <c r="P62" s="833"/>
      <c r="Q62" s="810"/>
      <c r="R62" s="838"/>
      <c r="S62" s="808"/>
      <c r="T62" s="833"/>
      <c r="U62" s="810"/>
      <c r="V62" s="859"/>
      <c r="W62" s="808"/>
      <c r="X62" s="833"/>
      <c r="Y62" s="810"/>
      <c r="Z62" s="859"/>
      <c r="AA62" s="808"/>
      <c r="AB62" s="833"/>
      <c r="AC62" s="810"/>
      <c r="AD62" s="861"/>
      <c r="AE62" s="831">
        <v>2</v>
      </c>
      <c r="AF62" s="833">
        <v>1</v>
      </c>
      <c r="AG62" s="862"/>
      <c r="AH62" s="861">
        <v>4</v>
      </c>
      <c r="AI62" s="831"/>
      <c r="AJ62" s="833"/>
      <c r="AK62" s="810"/>
      <c r="AL62" s="861"/>
      <c r="AM62" s="808"/>
      <c r="AN62" s="809"/>
      <c r="AO62" s="810"/>
      <c r="AP62" s="814"/>
      <c r="AQ62" s="861">
        <v>6</v>
      </c>
      <c r="AR62" s="861"/>
      <c r="AS62" s="807"/>
    </row>
    <row r="63" spans="1:45" s="168" customFormat="1" ht="84.6" customHeight="1" thickBot="1" x14ac:dyDescent="0.45">
      <c r="A63" s="404" t="s">
        <v>303</v>
      </c>
      <c r="B63" s="449" t="s">
        <v>327</v>
      </c>
      <c r="C63" s="189" t="s">
        <v>285</v>
      </c>
      <c r="D63" s="863"/>
      <c r="E63" s="819">
        <f t="shared" si="25"/>
        <v>0</v>
      </c>
      <c r="F63" s="819">
        <f t="shared" si="26"/>
        <v>0</v>
      </c>
      <c r="G63" s="858">
        <f>AE63*16</f>
        <v>0</v>
      </c>
      <c r="H63" s="822">
        <f t="shared" si="27"/>
        <v>0</v>
      </c>
      <c r="I63" s="822"/>
      <c r="J63" s="830">
        <f t="shared" si="28"/>
        <v>0</v>
      </c>
      <c r="K63" s="832"/>
      <c r="L63" s="834"/>
      <c r="M63" s="835"/>
      <c r="N63" s="837"/>
      <c r="O63" s="832"/>
      <c r="P63" s="834"/>
      <c r="Q63" s="835"/>
      <c r="R63" s="839"/>
      <c r="S63" s="841"/>
      <c r="T63" s="834"/>
      <c r="U63" s="835"/>
      <c r="V63" s="847"/>
      <c r="W63" s="841"/>
      <c r="X63" s="834"/>
      <c r="Y63" s="835"/>
      <c r="Z63" s="847"/>
      <c r="AA63" s="841"/>
      <c r="AB63" s="834"/>
      <c r="AC63" s="835"/>
      <c r="AD63" s="686"/>
      <c r="AE63" s="832"/>
      <c r="AF63" s="834"/>
      <c r="AG63" s="849"/>
      <c r="AH63" s="686"/>
      <c r="AI63" s="832"/>
      <c r="AJ63" s="834"/>
      <c r="AK63" s="835"/>
      <c r="AL63" s="686"/>
      <c r="AM63" s="841"/>
      <c r="AN63" s="853"/>
      <c r="AO63" s="835"/>
      <c r="AP63" s="855"/>
      <c r="AQ63" s="686"/>
      <c r="AR63" s="686"/>
      <c r="AS63" s="819"/>
    </row>
    <row r="64" spans="1:45" s="168" customFormat="1" ht="69" customHeight="1" thickBot="1" x14ac:dyDescent="0.45">
      <c r="A64" s="404" t="s">
        <v>231</v>
      </c>
      <c r="B64" s="375" t="s">
        <v>273</v>
      </c>
      <c r="C64" s="189" t="s">
        <v>285</v>
      </c>
      <c r="D64" s="866">
        <f t="shared" ref="D64" si="29">AH64</f>
        <v>4</v>
      </c>
      <c r="E64" s="857">
        <f t="shared" si="25"/>
        <v>120</v>
      </c>
      <c r="F64" s="844">
        <f t="shared" si="26"/>
        <v>48</v>
      </c>
      <c r="G64" s="858">
        <f>AE64*16</f>
        <v>32</v>
      </c>
      <c r="H64" s="822">
        <f t="shared" si="27"/>
        <v>16</v>
      </c>
      <c r="I64" s="822"/>
      <c r="J64" s="860">
        <f t="shared" si="28"/>
        <v>72</v>
      </c>
      <c r="K64" s="831"/>
      <c r="L64" s="833"/>
      <c r="M64" s="810"/>
      <c r="N64" s="864"/>
      <c r="O64" s="831"/>
      <c r="P64" s="833"/>
      <c r="Q64" s="810"/>
      <c r="R64" s="870"/>
      <c r="S64" s="808"/>
      <c r="T64" s="833"/>
      <c r="U64" s="810"/>
      <c r="V64" s="868"/>
      <c r="W64" s="808"/>
      <c r="X64" s="833"/>
      <c r="Y64" s="810"/>
      <c r="Z64" s="868"/>
      <c r="AA64" s="808"/>
      <c r="AB64" s="833"/>
      <c r="AC64" s="810"/>
      <c r="AD64" s="861"/>
      <c r="AE64" s="831">
        <v>2</v>
      </c>
      <c r="AF64" s="833">
        <v>1</v>
      </c>
      <c r="AG64" s="862"/>
      <c r="AH64" s="861">
        <v>4</v>
      </c>
      <c r="AI64" s="831"/>
      <c r="AJ64" s="833"/>
      <c r="AK64" s="810"/>
      <c r="AL64" s="861"/>
      <c r="AM64" s="808"/>
      <c r="AN64" s="809"/>
      <c r="AO64" s="810"/>
      <c r="AP64" s="814"/>
      <c r="AQ64" s="861">
        <v>6</v>
      </c>
      <c r="AR64" s="861"/>
      <c r="AS64" s="807"/>
    </row>
    <row r="65" spans="1:53" s="168" customFormat="1" ht="46.8" customHeight="1" thickBot="1" x14ac:dyDescent="0.45">
      <c r="A65" s="404" t="s">
        <v>232</v>
      </c>
      <c r="B65" s="375" t="s">
        <v>354</v>
      </c>
      <c r="C65" s="170" t="s">
        <v>290</v>
      </c>
      <c r="D65" s="867"/>
      <c r="E65" s="819">
        <f t="shared" si="25"/>
        <v>0</v>
      </c>
      <c r="F65" s="819">
        <f t="shared" si="26"/>
        <v>0</v>
      </c>
      <c r="G65" s="858">
        <f>AE65*16</f>
        <v>0</v>
      </c>
      <c r="H65" s="822">
        <f t="shared" si="27"/>
        <v>0</v>
      </c>
      <c r="I65" s="822"/>
      <c r="J65" s="830">
        <f t="shared" si="28"/>
        <v>0</v>
      </c>
      <c r="K65" s="832"/>
      <c r="L65" s="834"/>
      <c r="M65" s="835"/>
      <c r="N65" s="865"/>
      <c r="O65" s="832"/>
      <c r="P65" s="834"/>
      <c r="Q65" s="835"/>
      <c r="R65" s="871"/>
      <c r="S65" s="841"/>
      <c r="T65" s="834"/>
      <c r="U65" s="835"/>
      <c r="V65" s="869"/>
      <c r="W65" s="841"/>
      <c r="X65" s="834"/>
      <c r="Y65" s="835"/>
      <c r="Z65" s="869"/>
      <c r="AA65" s="841"/>
      <c r="AB65" s="834"/>
      <c r="AC65" s="835"/>
      <c r="AD65" s="686"/>
      <c r="AE65" s="832"/>
      <c r="AF65" s="834"/>
      <c r="AG65" s="849"/>
      <c r="AH65" s="686"/>
      <c r="AI65" s="832"/>
      <c r="AJ65" s="834"/>
      <c r="AK65" s="835"/>
      <c r="AL65" s="686"/>
      <c r="AM65" s="841"/>
      <c r="AN65" s="853"/>
      <c r="AO65" s="835"/>
      <c r="AP65" s="855"/>
      <c r="AQ65" s="686"/>
      <c r="AR65" s="686"/>
      <c r="AS65" s="819"/>
    </row>
    <row r="66" spans="1:53" s="168" customFormat="1" ht="49.2" customHeight="1" thickBot="1" x14ac:dyDescent="0.45">
      <c r="A66" s="404" t="s">
        <v>328</v>
      </c>
      <c r="B66" s="601" t="s">
        <v>398</v>
      </c>
      <c r="C66" s="170" t="s">
        <v>288</v>
      </c>
      <c r="D66" s="856">
        <f>AL66</f>
        <v>4</v>
      </c>
      <c r="E66" s="857">
        <f t="shared" si="25"/>
        <v>120</v>
      </c>
      <c r="F66" s="857">
        <f t="shared" si="26"/>
        <v>48</v>
      </c>
      <c r="G66" s="858">
        <f>AI66*16</f>
        <v>32</v>
      </c>
      <c r="H66" s="822"/>
      <c r="I66" s="822">
        <f t="shared" ref="I66" si="30">AK66*16</f>
        <v>16</v>
      </c>
      <c r="J66" s="860">
        <f t="shared" si="28"/>
        <v>72</v>
      </c>
      <c r="K66" s="831"/>
      <c r="L66" s="833"/>
      <c r="M66" s="810"/>
      <c r="N66" s="864"/>
      <c r="O66" s="831"/>
      <c r="P66" s="833"/>
      <c r="Q66" s="810"/>
      <c r="R66" s="870"/>
      <c r="S66" s="808"/>
      <c r="T66" s="833"/>
      <c r="U66" s="810"/>
      <c r="V66" s="868"/>
      <c r="W66" s="808"/>
      <c r="X66" s="833"/>
      <c r="Y66" s="810"/>
      <c r="Z66" s="868"/>
      <c r="AA66" s="808"/>
      <c r="AB66" s="833"/>
      <c r="AC66" s="810"/>
      <c r="AD66" s="861"/>
      <c r="AE66" s="831"/>
      <c r="AF66" s="833"/>
      <c r="AG66" s="862"/>
      <c r="AH66" s="861"/>
      <c r="AI66" s="831">
        <v>2</v>
      </c>
      <c r="AJ66" s="833"/>
      <c r="AK66" s="810">
        <v>1</v>
      </c>
      <c r="AL66" s="861">
        <v>4</v>
      </c>
      <c r="AM66" s="808"/>
      <c r="AN66" s="809"/>
      <c r="AO66" s="810"/>
      <c r="AP66" s="814"/>
      <c r="AQ66" s="861">
        <v>7</v>
      </c>
      <c r="AR66" s="861"/>
      <c r="AS66" s="807"/>
    </row>
    <row r="67" spans="1:53" s="168" customFormat="1" ht="48" customHeight="1" thickBot="1" x14ac:dyDescent="0.45">
      <c r="A67" s="404" t="s">
        <v>329</v>
      </c>
      <c r="B67" s="601" t="s">
        <v>399</v>
      </c>
      <c r="C67" s="170" t="s">
        <v>288</v>
      </c>
      <c r="D67" s="861"/>
      <c r="E67" s="807"/>
      <c r="F67" s="872"/>
      <c r="G67" s="873"/>
      <c r="H67" s="874"/>
      <c r="I67" s="874"/>
      <c r="J67" s="829"/>
      <c r="K67" s="832"/>
      <c r="L67" s="834"/>
      <c r="M67" s="835"/>
      <c r="N67" s="865"/>
      <c r="O67" s="832"/>
      <c r="P67" s="834"/>
      <c r="Q67" s="835"/>
      <c r="R67" s="871"/>
      <c r="S67" s="841"/>
      <c r="T67" s="834"/>
      <c r="U67" s="835"/>
      <c r="V67" s="869"/>
      <c r="W67" s="841"/>
      <c r="X67" s="834"/>
      <c r="Y67" s="835"/>
      <c r="Z67" s="869"/>
      <c r="AA67" s="841"/>
      <c r="AB67" s="834"/>
      <c r="AC67" s="835"/>
      <c r="AD67" s="686"/>
      <c r="AE67" s="832"/>
      <c r="AF67" s="834"/>
      <c r="AG67" s="849"/>
      <c r="AH67" s="686"/>
      <c r="AI67" s="832"/>
      <c r="AJ67" s="834"/>
      <c r="AK67" s="835"/>
      <c r="AL67" s="686"/>
      <c r="AM67" s="841"/>
      <c r="AN67" s="853"/>
      <c r="AO67" s="835"/>
      <c r="AP67" s="855"/>
      <c r="AQ67" s="686"/>
      <c r="AR67" s="686"/>
      <c r="AS67" s="819"/>
    </row>
    <row r="68" spans="1:53" s="168" customFormat="1" ht="70.2" customHeight="1" thickBot="1" x14ac:dyDescent="0.45">
      <c r="A68" s="404" t="s">
        <v>330</v>
      </c>
      <c r="B68" s="601" t="s">
        <v>400</v>
      </c>
      <c r="C68" s="170" t="s">
        <v>288</v>
      </c>
      <c r="D68" s="856">
        <f>AL68</f>
        <v>4</v>
      </c>
      <c r="E68" s="857">
        <f t="shared" ref="E68" si="31">D68*30</f>
        <v>120</v>
      </c>
      <c r="F68" s="857">
        <f t="shared" ref="F68" si="32">G68+H68+I68</f>
        <v>48</v>
      </c>
      <c r="G68" s="858">
        <f>AI68*16</f>
        <v>32</v>
      </c>
      <c r="H68" s="822"/>
      <c r="I68" s="822">
        <f>AK68*16</f>
        <v>16</v>
      </c>
      <c r="J68" s="860">
        <f t="shared" ref="J68" si="33">E68-F68</f>
        <v>72</v>
      </c>
      <c r="K68" s="831"/>
      <c r="L68" s="833"/>
      <c r="M68" s="810"/>
      <c r="N68" s="864"/>
      <c r="O68" s="831"/>
      <c r="P68" s="833"/>
      <c r="Q68" s="810"/>
      <c r="R68" s="870"/>
      <c r="S68" s="808"/>
      <c r="T68" s="833"/>
      <c r="U68" s="810"/>
      <c r="V68" s="868"/>
      <c r="W68" s="808"/>
      <c r="X68" s="833"/>
      <c r="Y68" s="810"/>
      <c r="Z68" s="868"/>
      <c r="AA68" s="808"/>
      <c r="AB68" s="833"/>
      <c r="AC68" s="810"/>
      <c r="AD68" s="861"/>
      <c r="AE68" s="831"/>
      <c r="AF68" s="833"/>
      <c r="AG68" s="862"/>
      <c r="AH68" s="861"/>
      <c r="AI68" s="831">
        <v>2</v>
      </c>
      <c r="AJ68" s="833"/>
      <c r="AK68" s="810">
        <v>1</v>
      </c>
      <c r="AL68" s="861">
        <v>4</v>
      </c>
      <c r="AM68" s="808"/>
      <c r="AN68" s="809"/>
      <c r="AO68" s="810"/>
      <c r="AP68" s="814"/>
      <c r="AQ68" s="861">
        <v>7</v>
      </c>
      <c r="AR68" s="861"/>
      <c r="AS68" s="807"/>
    </row>
    <row r="69" spans="1:53" s="168" customFormat="1" ht="91.8" customHeight="1" thickBot="1" x14ac:dyDescent="0.45">
      <c r="A69" s="404" t="s">
        <v>331</v>
      </c>
      <c r="B69" s="601" t="s">
        <v>422</v>
      </c>
      <c r="C69" s="170" t="s">
        <v>288</v>
      </c>
      <c r="D69" s="861"/>
      <c r="E69" s="807"/>
      <c r="F69" s="872"/>
      <c r="G69" s="873"/>
      <c r="H69" s="874"/>
      <c r="I69" s="874"/>
      <c r="J69" s="829"/>
      <c r="K69" s="832"/>
      <c r="L69" s="834"/>
      <c r="M69" s="835"/>
      <c r="N69" s="865"/>
      <c r="O69" s="832"/>
      <c r="P69" s="834"/>
      <c r="Q69" s="835"/>
      <c r="R69" s="871"/>
      <c r="S69" s="841"/>
      <c r="T69" s="834"/>
      <c r="U69" s="835"/>
      <c r="V69" s="869"/>
      <c r="W69" s="841"/>
      <c r="X69" s="834"/>
      <c r="Y69" s="835"/>
      <c r="Z69" s="869"/>
      <c r="AA69" s="841"/>
      <c r="AB69" s="834"/>
      <c r="AC69" s="835"/>
      <c r="AD69" s="686"/>
      <c r="AE69" s="832"/>
      <c r="AF69" s="834"/>
      <c r="AG69" s="849"/>
      <c r="AH69" s="686"/>
      <c r="AI69" s="832"/>
      <c r="AJ69" s="834"/>
      <c r="AK69" s="835"/>
      <c r="AL69" s="686"/>
      <c r="AM69" s="841"/>
      <c r="AN69" s="853"/>
      <c r="AO69" s="835"/>
      <c r="AP69" s="855"/>
      <c r="AQ69" s="686"/>
      <c r="AR69" s="686"/>
      <c r="AS69" s="819"/>
    </row>
    <row r="70" spans="1:53" s="168" customFormat="1" ht="89.4" customHeight="1" thickBot="1" x14ac:dyDescent="0.45">
      <c r="A70" s="404" t="s">
        <v>332</v>
      </c>
      <c r="B70" s="601" t="s">
        <v>402</v>
      </c>
      <c r="C70" s="170" t="s">
        <v>288</v>
      </c>
      <c r="D70" s="875">
        <f>AL70</f>
        <v>4</v>
      </c>
      <c r="E70" s="877">
        <f t="shared" ref="E70" si="34">D70*30</f>
        <v>120</v>
      </c>
      <c r="F70" s="877">
        <f t="shared" ref="F70" si="35">G70+H70+I70</f>
        <v>48</v>
      </c>
      <c r="G70" s="879">
        <f>AI70*16</f>
        <v>32</v>
      </c>
      <c r="H70" s="881"/>
      <c r="I70" s="881">
        <f t="shared" ref="I70" si="36">AK70*16</f>
        <v>16</v>
      </c>
      <c r="J70" s="889">
        <f t="shared" ref="J70" si="37">E70-F70</f>
        <v>72</v>
      </c>
      <c r="K70" s="891"/>
      <c r="L70" s="833"/>
      <c r="M70" s="810"/>
      <c r="N70" s="864"/>
      <c r="O70" s="831"/>
      <c r="P70" s="833"/>
      <c r="Q70" s="810"/>
      <c r="R70" s="870"/>
      <c r="S70" s="808"/>
      <c r="T70" s="833"/>
      <c r="U70" s="810"/>
      <c r="V70" s="868"/>
      <c r="W70" s="808"/>
      <c r="X70" s="833"/>
      <c r="Y70" s="810"/>
      <c r="Z70" s="868"/>
      <c r="AA70" s="808"/>
      <c r="AB70" s="833"/>
      <c r="AC70" s="810"/>
      <c r="AD70" s="802"/>
      <c r="AE70" s="831"/>
      <c r="AF70" s="833"/>
      <c r="AG70" s="862"/>
      <c r="AH70" s="802"/>
      <c r="AI70" s="831">
        <v>2</v>
      </c>
      <c r="AJ70" s="833"/>
      <c r="AK70" s="810">
        <v>1</v>
      </c>
      <c r="AL70" s="802">
        <v>4</v>
      </c>
      <c r="AM70" s="808"/>
      <c r="AN70" s="809"/>
      <c r="AO70" s="810"/>
      <c r="AP70" s="814"/>
      <c r="AQ70" s="861">
        <v>7</v>
      </c>
      <c r="AR70" s="861"/>
      <c r="AS70" s="807"/>
    </row>
    <row r="71" spans="1:53" s="168" customFormat="1" ht="87" customHeight="1" thickBot="1" x14ac:dyDescent="0.45">
      <c r="A71" s="404" t="s">
        <v>333</v>
      </c>
      <c r="B71" s="601" t="s">
        <v>423</v>
      </c>
      <c r="C71" s="170" t="s">
        <v>288</v>
      </c>
      <c r="D71" s="876"/>
      <c r="E71" s="878"/>
      <c r="F71" s="878"/>
      <c r="G71" s="880"/>
      <c r="H71" s="882"/>
      <c r="I71" s="882"/>
      <c r="J71" s="890"/>
      <c r="K71" s="892"/>
      <c r="L71" s="834"/>
      <c r="M71" s="835"/>
      <c r="N71" s="865"/>
      <c r="O71" s="832"/>
      <c r="P71" s="834"/>
      <c r="Q71" s="835"/>
      <c r="R71" s="871"/>
      <c r="S71" s="841"/>
      <c r="T71" s="834"/>
      <c r="U71" s="835"/>
      <c r="V71" s="869"/>
      <c r="W71" s="841"/>
      <c r="X71" s="834"/>
      <c r="Y71" s="835"/>
      <c r="Z71" s="869"/>
      <c r="AA71" s="841"/>
      <c r="AB71" s="834"/>
      <c r="AC71" s="835"/>
      <c r="AD71" s="883"/>
      <c r="AE71" s="832"/>
      <c r="AF71" s="834"/>
      <c r="AG71" s="849"/>
      <c r="AH71" s="883"/>
      <c r="AI71" s="832"/>
      <c r="AJ71" s="834"/>
      <c r="AK71" s="835"/>
      <c r="AL71" s="883"/>
      <c r="AM71" s="841"/>
      <c r="AN71" s="853"/>
      <c r="AO71" s="835"/>
      <c r="AP71" s="855"/>
      <c r="AQ71" s="686"/>
      <c r="AR71" s="686"/>
      <c r="AS71" s="819"/>
    </row>
    <row r="72" spans="1:53" ht="42.75" customHeight="1" x14ac:dyDescent="0.25">
      <c r="A72" s="574"/>
      <c r="B72" s="574"/>
      <c r="C72" s="574"/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74"/>
      <c r="AA72" s="574"/>
      <c r="AB72" s="574"/>
      <c r="AC72" s="574"/>
      <c r="AD72" s="574"/>
      <c r="AE72" s="574"/>
      <c r="AF72" s="574"/>
      <c r="AG72" s="574"/>
      <c r="AH72" s="574"/>
      <c r="AI72" s="574"/>
      <c r="AJ72" s="574"/>
      <c r="AK72" s="574"/>
      <c r="AL72" s="574"/>
      <c r="AM72" s="574"/>
      <c r="AN72" s="574"/>
      <c r="AO72" s="574"/>
      <c r="AP72" s="574"/>
      <c r="AQ72" s="574"/>
      <c r="AR72" s="574"/>
      <c r="AS72" s="574"/>
    </row>
    <row r="73" spans="1:53" s="4" customFormat="1" ht="21" x14ac:dyDescent="0.4">
      <c r="A73" s="425"/>
      <c r="B73" s="426" t="s">
        <v>384</v>
      </c>
      <c r="D73" s="425"/>
      <c r="E73" s="425" t="s">
        <v>349</v>
      </c>
      <c r="F73" s="422"/>
      <c r="G73" s="422"/>
      <c r="I73" s="422"/>
      <c r="J73" s="422"/>
      <c r="K73" s="422"/>
      <c r="L73" s="422"/>
      <c r="N73" s="422"/>
      <c r="O73" s="423"/>
      <c r="P73" s="425"/>
      <c r="Q73" s="422"/>
      <c r="R73" s="422"/>
      <c r="S73" s="425"/>
      <c r="T73" s="422"/>
      <c r="U73" s="422"/>
      <c r="V73" s="422"/>
      <c r="Y73" s="425" t="s">
        <v>304</v>
      </c>
      <c r="AK73" s="76"/>
      <c r="AX73" s="351"/>
      <c r="AY73" s="351"/>
      <c r="AZ73" s="351"/>
      <c r="BA73" s="351"/>
    </row>
    <row r="74" spans="1:53" s="4" customFormat="1" ht="21" x14ac:dyDescent="0.4">
      <c r="A74" s="425"/>
      <c r="B74" s="425" t="s">
        <v>385</v>
      </c>
      <c r="D74" s="425"/>
      <c r="E74" s="425" t="s">
        <v>350</v>
      </c>
      <c r="F74" s="422"/>
      <c r="G74" s="422"/>
      <c r="I74" s="422"/>
      <c r="J74" s="422"/>
      <c r="K74" s="422"/>
      <c r="L74" s="422"/>
      <c r="N74" s="422"/>
      <c r="O74" s="423"/>
      <c r="P74" s="425"/>
      <c r="Q74" s="422"/>
      <c r="R74" s="422"/>
      <c r="S74" s="425"/>
      <c r="T74" s="422"/>
      <c r="U74" s="422"/>
      <c r="V74" s="422"/>
      <c r="Y74" s="425" t="s">
        <v>352</v>
      </c>
      <c r="AK74" s="76"/>
      <c r="AX74" s="351"/>
      <c r="AY74" s="351"/>
      <c r="AZ74" s="351"/>
      <c r="BA74" s="351"/>
    </row>
    <row r="75" spans="1:53" s="4" customFormat="1" ht="21" x14ac:dyDescent="0.4">
      <c r="A75" s="425"/>
      <c r="B75" s="425" t="s">
        <v>386</v>
      </c>
      <c r="D75" s="425"/>
      <c r="E75" s="425" t="s">
        <v>351</v>
      </c>
      <c r="F75" s="422"/>
      <c r="G75" s="422"/>
      <c r="I75" s="422"/>
      <c r="J75" s="422"/>
      <c r="K75" s="422"/>
      <c r="L75" s="422"/>
      <c r="N75" s="422"/>
      <c r="O75" s="423"/>
      <c r="P75" s="425"/>
      <c r="Q75" s="422"/>
      <c r="R75" s="422"/>
      <c r="S75" s="425"/>
      <c r="T75" s="422"/>
      <c r="U75" s="422"/>
      <c r="V75" s="422"/>
      <c r="Y75" s="425" t="s">
        <v>305</v>
      </c>
      <c r="AK75" s="76"/>
      <c r="AX75" s="351"/>
      <c r="AY75" s="351"/>
      <c r="AZ75" s="351"/>
      <c r="BA75" s="351"/>
    </row>
    <row r="76" spans="1:53" ht="19.5" customHeight="1" x14ac:dyDescent="0.3">
      <c r="A76" s="747"/>
      <c r="B76" s="747"/>
      <c r="C76" s="747"/>
      <c r="D76" s="747"/>
      <c r="E76" s="747"/>
      <c r="F76" s="747"/>
      <c r="G76" s="747"/>
      <c r="H76" s="747"/>
      <c r="M76" s="65"/>
    </row>
  </sheetData>
  <dataConsolidate/>
  <mergeCells count="534">
    <mergeCell ref="AB18:AB23"/>
    <mergeCell ref="AC18:AC23"/>
    <mergeCell ref="AD18:AD23"/>
    <mergeCell ref="C1:AT2"/>
    <mergeCell ref="A7:A10"/>
    <mergeCell ref="B7:B10"/>
    <mergeCell ref="C7:C10"/>
    <mergeCell ref="D7:E9"/>
    <mergeCell ref="F7:J7"/>
    <mergeCell ref="K7:R7"/>
    <mergeCell ref="S7:Z7"/>
    <mergeCell ref="AA7:AH7"/>
    <mergeCell ref="AI7:AP7"/>
    <mergeCell ref="AQ7:AS8"/>
    <mergeCell ref="F8:F10"/>
    <mergeCell ref="G8:I8"/>
    <mergeCell ref="J8:J10"/>
    <mergeCell ref="K8:N8"/>
    <mergeCell ref="O8:R8"/>
    <mergeCell ref="S8:V8"/>
    <mergeCell ref="W8:Z8"/>
    <mergeCell ref="AA8:AD8"/>
    <mergeCell ref="AE8:AH8"/>
    <mergeCell ref="P9:P10"/>
    <mergeCell ref="Q9:Q10"/>
    <mergeCell ref="R9:R10"/>
    <mergeCell ref="S9:S10"/>
    <mergeCell ref="T9:T10"/>
    <mergeCell ref="U9:U10"/>
    <mergeCell ref="AI8:AL8"/>
    <mergeCell ref="AM8:AP8"/>
    <mergeCell ref="G9:G10"/>
    <mergeCell ref="H9:H10"/>
    <mergeCell ref="I9:I10"/>
    <mergeCell ref="K9:K10"/>
    <mergeCell ref="L9:L10"/>
    <mergeCell ref="M9:M10"/>
    <mergeCell ref="N9:N10"/>
    <mergeCell ref="O9:O10"/>
    <mergeCell ref="AB9:AB10"/>
    <mergeCell ref="AC9:AC10"/>
    <mergeCell ref="AD9:AD10"/>
    <mergeCell ref="AE9:AE10"/>
    <mergeCell ref="AF9:AF10"/>
    <mergeCell ref="AG9:AG10"/>
    <mergeCell ref="V9:V10"/>
    <mergeCell ref="W9:W10"/>
    <mergeCell ref="X9:X10"/>
    <mergeCell ref="Y9:Y10"/>
    <mergeCell ref="Z9:Z10"/>
    <mergeCell ref="AA9:AA10"/>
    <mergeCell ref="AN9:AN10"/>
    <mergeCell ref="AO9:AO10"/>
    <mergeCell ref="AP9:AP10"/>
    <mergeCell ref="AQ9:AQ10"/>
    <mergeCell ref="AR9:AR10"/>
    <mergeCell ref="AS9:AS10"/>
    <mergeCell ref="AH9:AH10"/>
    <mergeCell ref="AI9:AI10"/>
    <mergeCell ref="AJ9:AJ10"/>
    <mergeCell ref="AK9:AK10"/>
    <mergeCell ref="AL9:AL10"/>
    <mergeCell ref="AM9:AM10"/>
    <mergeCell ref="B11:AS11"/>
    <mergeCell ref="A12:B12"/>
    <mergeCell ref="K12:M12"/>
    <mergeCell ref="O12:Q12"/>
    <mergeCell ref="S12:U12"/>
    <mergeCell ref="W12:Y12"/>
    <mergeCell ref="AA12:AC12"/>
    <mergeCell ref="AE12:AG12"/>
    <mergeCell ref="AI12:AK12"/>
    <mergeCell ref="AM12:AO12"/>
    <mergeCell ref="AI13:AK13"/>
    <mergeCell ref="AM13:AO13"/>
    <mergeCell ref="K16:M16"/>
    <mergeCell ref="O16:Q16"/>
    <mergeCell ref="S16:U16"/>
    <mergeCell ref="W16:Y16"/>
    <mergeCell ref="AA16:AC16"/>
    <mergeCell ref="AE16:AG16"/>
    <mergeCell ref="AI16:AK16"/>
    <mergeCell ref="AM16:AO16"/>
    <mergeCell ref="K13:M13"/>
    <mergeCell ref="O13:Q13"/>
    <mergeCell ref="S13:U13"/>
    <mergeCell ref="W13:Y13"/>
    <mergeCell ref="AA13:AC13"/>
    <mergeCell ref="AE13:AG13"/>
    <mergeCell ref="C20:C23"/>
    <mergeCell ref="B24:AS24"/>
    <mergeCell ref="A25:B25"/>
    <mergeCell ref="K25:M25"/>
    <mergeCell ref="O25:Q25"/>
    <mergeCell ref="S25:U25"/>
    <mergeCell ref="W25:Y25"/>
    <mergeCell ref="AA25:AC25"/>
    <mergeCell ref="AE25:AG25"/>
    <mergeCell ref="AI25:AK25"/>
    <mergeCell ref="J18:J23"/>
    <mergeCell ref="S18:S23"/>
    <mergeCell ref="T18:T23"/>
    <mergeCell ref="U18:U23"/>
    <mergeCell ref="V18:V23"/>
    <mergeCell ref="AQ18:AQ23"/>
    <mergeCell ref="D18:D23"/>
    <mergeCell ref="E18:E23"/>
    <mergeCell ref="F18:F23"/>
    <mergeCell ref="G18:G23"/>
    <mergeCell ref="H18:H23"/>
    <mergeCell ref="I18:I23"/>
    <mergeCell ref="AM25:AO25"/>
    <mergeCell ref="AA18:AA23"/>
    <mergeCell ref="K26:M26"/>
    <mergeCell ref="O26:Q26"/>
    <mergeCell ref="S26:U26"/>
    <mergeCell ref="W26:Y26"/>
    <mergeCell ref="AA26:AC26"/>
    <mergeCell ref="AE26:AG26"/>
    <mergeCell ref="AI26:AK26"/>
    <mergeCell ref="AM26:AO26"/>
    <mergeCell ref="L33:L35"/>
    <mergeCell ref="M33:M35"/>
    <mergeCell ref="N33:N35"/>
    <mergeCell ref="O33:O35"/>
    <mergeCell ref="P33:P35"/>
    <mergeCell ref="Q33:Q35"/>
    <mergeCell ref="AI32:AK32"/>
    <mergeCell ref="AM32:AO32"/>
    <mergeCell ref="O32:Q32"/>
    <mergeCell ref="S32:U32"/>
    <mergeCell ref="W32:Y32"/>
    <mergeCell ref="AA32:AC32"/>
    <mergeCell ref="AE32:AG32"/>
    <mergeCell ref="Z33:Z35"/>
    <mergeCell ref="AA33:AA35"/>
    <mergeCell ref="AB33:AB35"/>
    <mergeCell ref="D33:D35"/>
    <mergeCell ref="E33:E35"/>
    <mergeCell ref="F33:F35"/>
    <mergeCell ref="G33:G35"/>
    <mergeCell ref="H33:H35"/>
    <mergeCell ref="I33:I35"/>
    <mergeCell ref="J33:J35"/>
    <mergeCell ref="K33:K35"/>
    <mergeCell ref="K32:M32"/>
    <mergeCell ref="AC33:AC35"/>
    <mergeCell ref="R33:R35"/>
    <mergeCell ref="S33:S35"/>
    <mergeCell ref="T33:T35"/>
    <mergeCell ref="U33:U35"/>
    <mergeCell ref="V33:V35"/>
    <mergeCell ref="W33:W35"/>
    <mergeCell ref="AP33:AP35"/>
    <mergeCell ref="AQ33:AQ35"/>
    <mergeCell ref="AR33:AR35"/>
    <mergeCell ref="AS33:AS35"/>
    <mergeCell ref="B36:AS36"/>
    <mergeCell ref="A37:B37"/>
    <mergeCell ref="K37:M37"/>
    <mergeCell ref="O37:Q37"/>
    <mergeCell ref="S37:U37"/>
    <mergeCell ref="W37:Y37"/>
    <mergeCell ref="AJ33:AJ35"/>
    <mergeCell ref="AK33:AK35"/>
    <mergeCell ref="AL33:AL35"/>
    <mergeCell ref="AM33:AM35"/>
    <mergeCell ref="AN33:AN35"/>
    <mergeCell ref="AO33:AO35"/>
    <mergeCell ref="AD33:AD35"/>
    <mergeCell ref="AE33:AE35"/>
    <mergeCell ref="AF33:AF35"/>
    <mergeCell ref="AG33:AG35"/>
    <mergeCell ref="AH33:AH35"/>
    <mergeCell ref="AI33:AI35"/>
    <mergeCell ref="X33:X35"/>
    <mergeCell ref="Y33:Y35"/>
    <mergeCell ref="AA37:AC37"/>
    <mergeCell ref="AE37:AG37"/>
    <mergeCell ref="AI37:AK37"/>
    <mergeCell ref="AM37:AO37"/>
    <mergeCell ref="K38:M38"/>
    <mergeCell ref="O38:Q38"/>
    <mergeCell ref="S38:U38"/>
    <mergeCell ref="W38:Y38"/>
    <mergeCell ref="AA38:AC38"/>
    <mergeCell ref="AE38:AG38"/>
    <mergeCell ref="D56:D57"/>
    <mergeCell ref="E56:E57"/>
    <mergeCell ref="F56:F57"/>
    <mergeCell ref="G56:G57"/>
    <mergeCell ref="H56:H57"/>
    <mergeCell ref="I56:I57"/>
    <mergeCell ref="AI38:AK38"/>
    <mergeCell ref="AM38:AO38"/>
    <mergeCell ref="K55:M55"/>
    <mergeCell ref="O55:Q55"/>
    <mergeCell ref="S55:U55"/>
    <mergeCell ref="W55:Y55"/>
    <mergeCell ref="AA55:AC55"/>
    <mergeCell ref="AE55:AG55"/>
    <mergeCell ref="AI55:AK55"/>
    <mergeCell ref="AM55:AO55"/>
    <mergeCell ref="S56:S57"/>
    <mergeCell ref="T56:T57"/>
    <mergeCell ref="U56:U57"/>
    <mergeCell ref="J56:J57"/>
    <mergeCell ref="K56:K57"/>
    <mergeCell ref="L56:L57"/>
    <mergeCell ref="M56:M57"/>
    <mergeCell ref="N56:N57"/>
    <mergeCell ref="O56:O57"/>
    <mergeCell ref="AQ56:AQ57"/>
    <mergeCell ref="AR56:AR57"/>
    <mergeCell ref="AS56:AS57"/>
    <mergeCell ref="AH56:AH57"/>
    <mergeCell ref="AI56:AI57"/>
    <mergeCell ref="AJ56:AJ57"/>
    <mergeCell ref="AK56:AK57"/>
    <mergeCell ref="AL56:AL57"/>
    <mergeCell ref="AM56:AM57"/>
    <mergeCell ref="D58:D59"/>
    <mergeCell ref="E58:E59"/>
    <mergeCell ref="F58:F59"/>
    <mergeCell ref="G58:G59"/>
    <mergeCell ref="H58:H59"/>
    <mergeCell ref="I58:I59"/>
    <mergeCell ref="AN56:AN57"/>
    <mergeCell ref="AO56:AO57"/>
    <mergeCell ref="AP56:AP57"/>
    <mergeCell ref="AB56:AB57"/>
    <mergeCell ref="AC56:AC57"/>
    <mergeCell ref="AD56:AD57"/>
    <mergeCell ref="AE56:AE57"/>
    <mergeCell ref="AF56:AF57"/>
    <mergeCell ref="AG56:AG57"/>
    <mergeCell ref="V56:V57"/>
    <mergeCell ref="W56:W57"/>
    <mergeCell ref="X56:X57"/>
    <mergeCell ref="Y56:Y57"/>
    <mergeCell ref="Z56:Z57"/>
    <mergeCell ref="AA56:AA57"/>
    <mergeCell ref="P56:P57"/>
    <mergeCell ref="Q56:Q57"/>
    <mergeCell ref="R56:R57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AQ58:AQ59"/>
    <mergeCell ref="AR58:AR59"/>
    <mergeCell ref="AS58:AS59"/>
    <mergeCell ref="AH58:AH59"/>
    <mergeCell ref="AI58:AI59"/>
    <mergeCell ref="AJ58:AJ59"/>
    <mergeCell ref="AK58:AK59"/>
    <mergeCell ref="AL58:AL59"/>
    <mergeCell ref="AM58:AM59"/>
    <mergeCell ref="D60:D61"/>
    <mergeCell ref="E60:E61"/>
    <mergeCell ref="F60:F61"/>
    <mergeCell ref="G60:G61"/>
    <mergeCell ref="H60:H61"/>
    <mergeCell ref="I60:I61"/>
    <mergeCell ref="AN58:AN59"/>
    <mergeCell ref="AO58:AO59"/>
    <mergeCell ref="AP58:AP5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60:S61"/>
    <mergeCell ref="T60:T61"/>
    <mergeCell ref="U60:U61"/>
    <mergeCell ref="J60:J61"/>
    <mergeCell ref="K60:K61"/>
    <mergeCell ref="L60:L61"/>
    <mergeCell ref="M60:M61"/>
    <mergeCell ref="N60:N61"/>
    <mergeCell ref="O60:O61"/>
    <mergeCell ref="AQ60:AQ61"/>
    <mergeCell ref="AR60:AR61"/>
    <mergeCell ref="AS60:AS61"/>
    <mergeCell ref="AH60:AH61"/>
    <mergeCell ref="AI60:AI61"/>
    <mergeCell ref="AJ60:AJ61"/>
    <mergeCell ref="AK60:AK61"/>
    <mergeCell ref="AL60:AL61"/>
    <mergeCell ref="AM60:AM61"/>
    <mergeCell ref="D62:D63"/>
    <mergeCell ref="E62:E63"/>
    <mergeCell ref="F62:F63"/>
    <mergeCell ref="G62:G63"/>
    <mergeCell ref="H62:H63"/>
    <mergeCell ref="I62:I63"/>
    <mergeCell ref="AN60:AN61"/>
    <mergeCell ref="AO60:AO61"/>
    <mergeCell ref="AP60:AP61"/>
    <mergeCell ref="AB60:AB61"/>
    <mergeCell ref="AC60:AC61"/>
    <mergeCell ref="AD60:AD61"/>
    <mergeCell ref="AE60:AE61"/>
    <mergeCell ref="AF60:AF61"/>
    <mergeCell ref="AG60:AG61"/>
    <mergeCell ref="V60:V61"/>
    <mergeCell ref="W60:W61"/>
    <mergeCell ref="X60:X61"/>
    <mergeCell ref="Y60:Y61"/>
    <mergeCell ref="Z60:Z61"/>
    <mergeCell ref="AA60:AA61"/>
    <mergeCell ref="P60:P61"/>
    <mergeCell ref="Q60:Q61"/>
    <mergeCell ref="R60:R61"/>
    <mergeCell ref="S62:S63"/>
    <mergeCell ref="T62:T63"/>
    <mergeCell ref="U62:U63"/>
    <mergeCell ref="J62:J63"/>
    <mergeCell ref="K62:K63"/>
    <mergeCell ref="L62:L63"/>
    <mergeCell ref="M62:M63"/>
    <mergeCell ref="N62:N63"/>
    <mergeCell ref="O62:O63"/>
    <mergeCell ref="AQ62:AQ63"/>
    <mergeCell ref="AR62:AR63"/>
    <mergeCell ref="AS62:AS63"/>
    <mergeCell ref="AH62:AH63"/>
    <mergeCell ref="AI62:AI63"/>
    <mergeCell ref="AJ62:AJ63"/>
    <mergeCell ref="AK62:AK63"/>
    <mergeCell ref="AL62:AL63"/>
    <mergeCell ref="AM62:AM63"/>
    <mergeCell ref="D64:D65"/>
    <mergeCell ref="E64:E65"/>
    <mergeCell ref="F64:F65"/>
    <mergeCell ref="G64:G65"/>
    <mergeCell ref="H64:H65"/>
    <mergeCell ref="I64:I65"/>
    <mergeCell ref="AN62:AN63"/>
    <mergeCell ref="AO62:AO63"/>
    <mergeCell ref="AP62:AP63"/>
    <mergeCell ref="AB62:AB63"/>
    <mergeCell ref="AC62:AC63"/>
    <mergeCell ref="AD62:AD63"/>
    <mergeCell ref="AE62:AE63"/>
    <mergeCell ref="AF62:AF63"/>
    <mergeCell ref="AG62:AG63"/>
    <mergeCell ref="V62:V63"/>
    <mergeCell ref="W62:W63"/>
    <mergeCell ref="X62:X63"/>
    <mergeCell ref="Y62:Y63"/>
    <mergeCell ref="Z62:Z63"/>
    <mergeCell ref="AA62:AA63"/>
    <mergeCell ref="P62:P63"/>
    <mergeCell ref="Q62:Q63"/>
    <mergeCell ref="R62:R63"/>
    <mergeCell ref="S64:S65"/>
    <mergeCell ref="T64:T65"/>
    <mergeCell ref="U64:U65"/>
    <mergeCell ref="J64:J65"/>
    <mergeCell ref="K64:K65"/>
    <mergeCell ref="L64:L65"/>
    <mergeCell ref="M64:M65"/>
    <mergeCell ref="N64:N65"/>
    <mergeCell ref="O64:O65"/>
    <mergeCell ref="AQ64:AQ65"/>
    <mergeCell ref="AR64:AR65"/>
    <mergeCell ref="AS64:AS65"/>
    <mergeCell ref="AH64:AH65"/>
    <mergeCell ref="AI64:AI65"/>
    <mergeCell ref="AJ64:AJ65"/>
    <mergeCell ref="AK64:AK65"/>
    <mergeCell ref="AL64:AL65"/>
    <mergeCell ref="AM64:AM65"/>
    <mergeCell ref="D66:D67"/>
    <mergeCell ref="E66:E67"/>
    <mergeCell ref="F66:F67"/>
    <mergeCell ref="G66:G67"/>
    <mergeCell ref="H66:H67"/>
    <mergeCell ref="I66:I67"/>
    <mergeCell ref="AN64:AN65"/>
    <mergeCell ref="AO64:AO65"/>
    <mergeCell ref="AP64:AP65"/>
    <mergeCell ref="AB64:AB65"/>
    <mergeCell ref="AC64:AC65"/>
    <mergeCell ref="AD64:AD65"/>
    <mergeCell ref="AE64:AE65"/>
    <mergeCell ref="AF64:AF65"/>
    <mergeCell ref="AG64:AG65"/>
    <mergeCell ref="V64:V65"/>
    <mergeCell ref="W64:W65"/>
    <mergeCell ref="X64:X65"/>
    <mergeCell ref="Y64:Y65"/>
    <mergeCell ref="Z64:Z65"/>
    <mergeCell ref="AA64:AA65"/>
    <mergeCell ref="P64:P65"/>
    <mergeCell ref="Q64:Q65"/>
    <mergeCell ref="R64:R65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Q66:AQ67"/>
    <mergeCell ref="AR66:AR67"/>
    <mergeCell ref="AS66:AS67"/>
    <mergeCell ref="AH66:AH67"/>
    <mergeCell ref="AI66:AI67"/>
    <mergeCell ref="AJ66:AJ67"/>
    <mergeCell ref="AK66:AK67"/>
    <mergeCell ref="AL66:AL67"/>
    <mergeCell ref="AM66:AM67"/>
    <mergeCell ref="D68:D69"/>
    <mergeCell ref="E68:E69"/>
    <mergeCell ref="F68:F69"/>
    <mergeCell ref="G68:G69"/>
    <mergeCell ref="H68:H69"/>
    <mergeCell ref="I68:I69"/>
    <mergeCell ref="AN66:AN67"/>
    <mergeCell ref="AO66:AO67"/>
    <mergeCell ref="AP66:AP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8:S69"/>
    <mergeCell ref="T68:T69"/>
    <mergeCell ref="U68:U69"/>
    <mergeCell ref="J68:J69"/>
    <mergeCell ref="K68:K69"/>
    <mergeCell ref="L68:L69"/>
    <mergeCell ref="M68:M69"/>
    <mergeCell ref="N68:N69"/>
    <mergeCell ref="O68:O69"/>
    <mergeCell ref="AQ68:AQ69"/>
    <mergeCell ref="AR68:AR69"/>
    <mergeCell ref="AS68:AS69"/>
    <mergeCell ref="AH68:AH69"/>
    <mergeCell ref="AI68:AI69"/>
    <mergeCell ref="AJ68:AJ69"/>
    <mergeCell ref="AK68:AK69"/>
    <mergeCell ref="AL68:AL69"/>
    <mergeCell ref="AM68:AM69"/>
    <mergeCell ref="D70:D71"/>
    <mergeCell ref="E70:E71"/>
    <mergeCell ref="F70:F71"/>
    <mergeCell ref="G70:G71"/>
    <mergeCell ref="H70:H71"/>
    <mergeCell ref="I70:I71"/>
    <mergeCell ref="AN68:AN69"/>
    <mergeCell ref="AO68:AO69"/>
    <mergeCell ref="AP68:AP69"/>
    <mergeCell ref="AB68:AB69"/>
    <mergeCell ref="AC68:AC69"/>
    <mergeCell ref="AD68:AD69"/>
    <mergeCell ref="AE68:AE69"/>
    <mergeCell ref="AF68:AF69"/>
    <mergeCell ref="AG68:AG69"/>
    <mergeCell ref="V68:V69"/>
    <mergeCell ref="W68:W69"/>
    <mergeCell ref="X68:X69"/>
    <mergeCell ref="Y68:Y69"/>
    <mergeCell ref="Z68:Z69"/>
    <mergeCell ref="AA68:AA69"/>
    <mergeCell ref="P68:P69"/>
    <mergeCell ref="Q68:Q69"/>
    <mergeCell ref="R68:R69"/>
    <mergeCell ref="AA70:AA71"/>
    <mergeCell ref="P70:P71"/>
    <mergeCell ref="Q70:Q71"/>
    <mergeCell ref="R70:R71"/>
    <mergeCell ref="S70:S71"/>
    <mergeCell ref="T70:T71"/>
    <mergeCell ref="U70:U71"/>
    <mergeCell ref="J70:J71"/>
    <mergeCell ref="K70:K71"/>
    <mergeCell ref="L70:L71"/>
    <mergeCell ref="M70:M71"/>
    <mergeCell ref="N70:N71"/>
    <mergeCell ref="O70:O71"/>
    <mergeCell ref="A76:H76"/>
    <mergeCell ref="AN70:AN71"/>
    <mergeCell ref="AO70:AO71"/>
    <mergeCell ref="AP70:AP71"/>
    <mergeCell ref="AQ70:AQ71"/>
    <mergeCell ref="AR70:AR71"/>
    <mergeCell ref="AS70:AS71"/>
    <mergeCell ref="AH70:AH71"/>
    <mergeCell ref="AI70:AI71"/>
    <mergeCell ref="AJ70:AJ71"/>
    <mergeCell ref="AK70:AK71"/>
    <mergeCell ref="AL70:AL71"/>
    <mergeCell ref="AM70:AM71"/>
    <mergeCell ref="AB70:AB71"/>
    <mergeCell ref="AC70:AC71"/>
    <mergeCell ref="AD70:AD71"/>
    <mergeCell ref="AE70:AE71"/>
    <mergeCell ref="AF70:AF71"/>
    <mergeCell ref="AG70:AG71"/>
    <mergeCell ref="V70:V71"/>
    <mergeCell ref="W70:W71"/>
    <mergeCell ref="X70:X71"/>
    <mergeCell ref="Y70:Y71"/>
    <mergeCell ref="Z70:Z71"/>
  </mergeCells>
  <printOptions horizontalCentered="1" gridLinesSet="0"/>
  <pageMargins left="0" right="0" top="0.59055118110236227" bottom="0" header="0.19685039370078741" footer="0"/>
  <pageSetup paperSize="9" scale="43" fitToWidth="420" fitToHeight="297" orientation="landscape" blackAndWhite="1" r:id="rId1"/>
  <headerFooter alignWithMargins="0">
    <oddFooter>&amp;R&amp;P</oddFooter>
  </headerFooter>
  <rowBreaks count="3" manualBreakCount="3">
    <brk id="34" max="44" man="1"/>
    <brk id="51" max="44" man="1"/>
    <brk id="65" max="4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6"/>
  <sheetViews>
    <sheetView showGridLines="0" view="pageBreakPreview" topLeftCell="A61" zoomScale="55" zoomScaleNormal="50" zoomScaleSheetLayoutView="55" workbookViewId="0">
      <selection activeCell="B71" sqref="B71"/>
    </sheetView>
  </sheetViews>
  <sheetFormatPr defaultColWidth="8.77734375" defaultRowHeight="13.2" x14ac:dyDescent="0.25"/>
  <cols>
    <col min="1" max="1" width="11.88671875" style="53" customWidth="1"/>
    <col min="2" max="2" width="79.77734375" style="53" customWidth="1"/>
    <col min="3" max="3" width="14.5546875" style="53" customWidth="1"/>
    <col min="4" max="4" width="6.5546875" style="53" customWidth="1"/>
    <col min="5" max="6" width="9.5546875" style="53" customWidth="1"/>
    <col min="7" max="8" width="6.5546875" style="53" customWidth="1"/>
    <col min="9" max="10" width="8.5546875" style="53" customWidth="1"/>
    <col min="11" max="12" width="4.5546875" style="53" customWidth="1"/>
    <col min="13" max="13" width="6" style="53" customWidth="1"/>
    <col min="14" max="16" width="4.5546875" style="53" customWidth="1"/>
    <col min="17" max="17" width="6.21875" style="53" customWidth="1"/>
    <col min="18" max="20" width="4.5546875" style="53" customWidth="1"/>
    <col min="21" max="21" width="6.44140625" style="53" customWidth="1"/>
    <col min="22" max="42" width="4.5546875" style="53" customWidth="1"/>
    <col min="43" max="43" width="8.5546875" style="53" customWidth="1"/>
    <col min="44" max="45" width="5.5546875" style="53" customWidth="1"/>
    <col min="46" max="16384" width="8.77734375" style="53"/>
  </cols>
  <sheetData>
    <row r="1" spans="1:46" x14ac:dyDescent="0.25">
      <c r="C1" s="761" t="s">
        <v>403</v>
      </c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1"/>
      <c r="AL1" s="761"/>
      <c r="AM1" s="761"/>
      <c r="AN1" s="761"/>
      <c r="AO1" s="761"/>
      <c r="AP1" s="761"/>
      <c r="AQ1" s="761"/>
      <c r="AR1" s="761"/>
      <c r="AS1" s="761"/>
      <c r="AT1" s="761"/>
    </row>
    <row r="2" spans="1:46" x14ac:dyDescent="0.25"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761"/>
      <c r="Q2" s="761"/>
      <c r="R2" s="761"/>
      <c r="S2" s="761"/>
      <c r="T2" s="761"/>
      <c r="U2" s="761"/>
      <c r="V2" s="761"/>
      <c r="W2" s="761"/>
      <c r="X2" s="761"/>
      <c r="Y2" s="761"/>
      <c r="Z2" s="761"/>
      <c r="AA2" s="761"/>
      <c r="AB2" s="761"/>
      <c r="AC2" s="761"/>
      <c r="AD2" s="761"/>
      <c r="AE2" s="761"/>
      <c r="AF2" s="761"/>
      <c r="AG2" s="761"/>
      <c r="AH2" s="761"/>
      <c r="AI2" s="761"/>
      <c r="AJ2" s="761"/>
      <c r="AK2" s="761"/>
      <c r="AL2" s="761"/>
      <c r="AM2" s="761"/>
      <c r="AN2" s="761"/>
      <c r="AO2" s="761"/>
      <c r="AP2" s="761"/>
      <c r="AQ2" s="761"/>
      <c r="AR2" s="761"/>
      <c r="AS2" s="761"/>
      <c r="AT2" s="761"/>
    </row>
    <row r="3" spans="1:46" ht="22.8" x14ac:dyDescent="0.4">
      <c r="C3" s="434"/>
      <c r="U3" s="57"/>
      <c r="V3" s="57"/>
    </row>
    <row r="4" spans="1:46" ht="51" customHeight="1" x14ac:dyDescent="0.5">
      <c r="B4" s="575"/>
      <c r="C4" s="435" t="s">
        <v>253</v>
      </c>
      <c r="D4" s="436"/>
      <c r="F4" s="436"/>
      <c r="G4" s="436" t="s">
        <v>416</v>
      </c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</row>
    <row r="5" spans="1:46" ht="42" customHeight="1" x14ac:dyDescent="0.25">
      <c r="U5" s="437"/>
      <c r="V5" s="57"/>
    </row>
    <row r="6" spans="1:46" ht="81.75" customHeight="1" thickBot="1" x14ac:dyDescent="0.3">
      <c r="U6" s="437"/>
    </row>
    <row r="7" spans="1:46" s="56" customFormat="1" ht="55.5" customHeight="1" thickBot="1" x14ac:dyDescent="0.35">
      <c r="A7" s="728" t="s">
        <v>112</v>
      </c>
      <c r="B7" s="735" t="s">
        <v>135</v>
      </c>
      <c r="C7" s="696" t="s">
        <v>51</v>
      </c>
      <c r="D7" s="715" t="s">
        <v>142</v>
      </c>
      <c r="E7" s="716"/>
      <c r="F7" s="721" t="s">
        <v>101</v>
      </c>
      <c r="G7" s="722"/>
      <c r="H7" s="722"/>
      <c r="I7" s="722"/>
      <c r="J7" s="723"/>
      <c r="K7" s="700" t="s">
        <v>106</v>
      </c>
      <c r="L7" s="701"/>
      <c r="M7" s="701"/>
      <c r="N7" s="701"/>
      <c r="O7" s="701"/>
      <c r="P7" s="701"/>
      <c r="Q7" s="701"/>
      <c r="R7" s="702"/>
      <c r="S7" s="700" t="s">
        <v>107</v>
      </c>
      <c r="T7" s="701"/>
      <c r="U7" s="701"/>
      <c r="V7" s="701"/>
      <c r="W7" s="701"/>
      <c r="X7" s="701"/>
      <c r="Y7" s="701"/>
      <c r="Z7" s="702"/>
      <c r="AA7" s="700" t="s">
        <v>108</v>
      </c>
      <c r="AB7" s="701"/>
      <c r="AC7" s="701"/>
      <c r="AD7" s="701"/>
      <c r="AE7" s="701"/>
      <c r="AF7" s="701"/>
      <c r="AG7" s="701"/>
      <c r="AH7" s="702"/>
      <c r="AI7" s="700" t="s">
        <v>109</v>
      </c>
      <c r="AJ7" s="701"/>
      <c r="AK7" s="701"/>
      <c r="AL7" s="701"/>
      <c r="AM7" s="701"/>
      <c r="AN7" s="701"/>
      <c r="AO7" s="701"/>
      <c r="AP7" s="702"/>
      <c r="AQ7" s="700" t="s">
        <v>127</v>
      </c>
      <c r="AR7" s="701"/>
      <c r="AS7" s="731"/>
    </row>
    <row r="8" spans="1:46" s="56" customFormat="1" ht="52.5" customHeight="1" thickBot="1" x14ac:dyDescent="0.35">
      <c r="A8" s="729"/>
      <c r="B8" s="736"/>
      <c r="C8" s="697"/>
      <c r="D8" s="717"/>
      <c r="E8" s="718"/>
      <c r="F8" s="724" t="s">
        <v>111</v>
      </c>
      <c r="G8" s="726" t="s">
        <v>102</v>
      </c>
      <c r="H8" s="727"/>
      <c r="I8" s="727"/>
      <c r="J8" s="712" t="s">
        <v>104</v>
      </c>
      <c r="K8" s="698" t="s">
        <v>119</v>
      </c>
      <c r="L8" s="698"/>
      <c r="M8" s="698"/>
      <c r="N8" s="699"/>
      <c r="O8" s="698" t="s">
        <v>123</v>
      </c>
      <c r="P8" s="698"/>
      <c r="Q8" s="698"/>
      <c r="R8" s="699"/>
      <c r="S8" s="698" t="s">
        <v>120</v>
      </c>
      <c r="T8" s="698"/>
      <c r="U8" s="698"/>
      <c r="V8" s="699"/>
      <c r="W8" s="698" t="s">
        <v>124</v>
      </c>
      <c r="X8" s="698"/>
      <c r="Y8" s="698"/>
      <c r="Z8" s="699"/>
      <c r="AA8" s="698" t="s">
        <v>121</v>
      </c>
      <c r="AB8" s="698"/>
      <c r="AC8" s="698"/>
      <c r="AD8" s="699"/>
      <c r="AE8" s="698" t="s">
        <v>125</v>
      </c>
      <c r="AF8" s="698"/>
      <c r="AG8" s="698"/>
      <c r="AH8" s="699"/>
      <c r="AI8" s="698" t="s">
        <v>122</v>
      </c>
      <c r="AJ8" s="698"/>
      <c r="AK8" s="698"/>
      <c r="AL8" s="699"/>
      <c r="AM8" s="698" t="s">
        <v>126</v>
      </c>
      <c r="AN8" s="698"/>
      <c r="AO8" s="698"/>
      <c r="AP8" s="699"/>
      <c r="AQ8" s="732"/>
      <c r="AR8" s="733"/>
      <c r="AS8" s="734"/>
    </row>
    <row r="9" spans="1:46" s="56" customFormat="1" ht="32.25" customHeight="1" thickBot="1" x14ac:dyDescent="0.35">
      <c r="A9" s="729"/>
      <c r="B9" s="736"/>
      <c r="C9" s="697"/>
      <c r="D9" s="719"/>
      <c r="E9" s="720"/>
      <c r="F9" s="724"/>
      <c r="G9" s="703" t="s">
        <v>103</v>
      </c>
      <c r="H9" s="705" t="s">
        <v>110</v>
      </c>
      <c r="I9" s="703" t="s">
        <v>105</v>
      </c>
      <c r="J9" s="713"/>
      <c r="K9" s="703" t="s">
        <v>116</v>
      </c>
      <c r="L9" s="705" t="s">
        <v>117</v>
      </c>
      <c r="M9" s="703" t="s">
        <v>118</v>
      </c>
      <c r="N9" s="707" t="s">
        <v>246</v>
      </c>
      <c r="O9" s="703" t="s">
        <v>116</v>
      </c>
      <c r="P9" s="705" t="s">
        <v>117</v>
      </c>
      <c r="Q9" s="703" t="s">
        <v>118</v>
      </c>
      <c r="R9" s="707" t="s">
        <v>246</v>
      </c>
      <c r="S9" s="703" t="s">
        <v>116</v>
      </c>
      <c r="T9" s="705" t="s">
        <v>117</v>
      </c>
      <c r="U9" s="703" t="s">
        <v>118</v>
      </c>
      <c r="V9" s="707" t="s">
        <v>246</v>
      </c>
      <c r="W9" s="703" t="s">
        <v>116</v>
      </c>
      <c r="X9" s="705" t="s">
        <v>117</v>
      </c>
      <c r="Y9" s="703" t="s">
        <v>118</v>
      </c>
      <c r="Z9" s="707" t="s">
        <v>246</v>
      </c>
      <c r="AA9" s="703" t="s">
        <v>116</v>
      </c>
      <c r="AB9" s="705" t="s">
        <v>117</v>
      </c>
      <c r="AC9" s="703" t="s">
        <v>118</v>
      </c>
      <c r="AD9" s="707" t="s">
        <v>246</v>
      </c>
      <c r="AE9" s="703" t="s">
        <v>116</v>
      </c>
      <c r="AF9" s="705" t="s">
        <v>117</v>
      </c>
      <c r="AG9" s="703" t="s">
        <v>118</v>
      </c>
      <c r="AH9" s="707" t="s">
        <v>246</v>
      </c>
      <c r="AI9" s="703" t="s">
        <v>116</v>
      </c>
      <c r="AJ9" s="705" t="s">
        <v>117</v>
      </c>
      <c r="AK9" s="703" t="s">
        <v>118</v>
      </c>
      <c r="AL9" s="707" t="s">
        <v>246</v>
      </c>
      <c r="AM9" s="703" t="s">
        <v>116</v>
      </c>
      <c r="AN9" s="705" t="s">
        <v>117</v>
      </c>
      <c r="AO9" s="703" t="s">
        <v>118</v>
      </c>
      <c r="AP9" s="707" t="s">
        <v>246</v>
      </c>
      <c r="AQ9" s="697" t="s">
        <v>128</v>
      </c>
      <c r="AR9" s="696" t="s">
        <v>129</v>
      </c>
      <c r="AS9" s="697" t="s">
        <v>130</v>
      </c>
    </row>
    <row r="10" spans="1:46" s="56" customFormat="1" ht="136.5" customHeight="1" thickBot="1" x14ac:dyDescent="0.35">
      <c r="A10" s="730"/>
      <c r="B10" s="762"/>
      <c r="C10" s="697"/>
      <c r="D10" s="572" t="s">
        <v>113</v>
      </c>
      <c r="E10" s="572" t="s">
        <v>114</v>
      </c>
      <c r="F10" s="725"/>
      <c r="G10" s="704"/>
      <c r="H10" s="706"/>
      <c r="I10" s="704"/>
      <c r="J10" s="714"/>
      <c r="K10" s="704"/>
      <c r="L10" s="706"/>
      <c r="M10" s="704"/>
      <c r="N10" s="708"/>
      <c r="O10" s="704"/>
      <c r="P10" s="706"/>
      <c r="Q10" s="704"/>
      <c r="R10" s="708"/>
      <c r="S10" s="704"/>
      <c r="T10" s="706"/>
      <c r="U10" s="704"/>
      <c r="V10" s="708"/>
      <c r="W10" s="704"/>
      <c r="X10" s="706"/>
      <c r="Y10" s="704"/>
      <c r="Z10" s="708"/>
      <c r="AA10" s="704"/>
      <c r="AB10" s="706"/>
      <c r="AC10" s="704"/>
      <c r="AD10" s="708"/>
      <c r="AE10" s="704"/>
      <c r="AF10" s="706"/>
      <c r="AG10" s="704"/>
      <c r="AH10" s="708"/>
      <c r="AI10" s="704"/>
      <c r="AJ10" s="706"/>
      <c r="AK10" s="704"/>
      <c r="AL10" s="708"/>
      <c r="AM10" s="704"/>
      <c r="AN10" s="706"/>
      <c r="AO10" s="704"/>
      <c r="AP10" s="708"/>
      <c r="AQ10" s="697"/>
      <c r="AR10" s="763"/>
      <c r="AS10" s="697"/>
    </row>
    <row r="11" spans="1:46" s="54" customFormat="1" ht="23.25" customHeight="1" thickBot="1" x14ac:dyDescent="0.4">
      <c r="A11" s="171" t="s">
        <v>144</v>
      </c>
      <c r="B11" s="764" t="s">
        <v>131</v>
      </c>
      <c r="C11" s="765"/>
      <c r="D11" s="765"/>
      <c r="E11" s="765"/>
      <c r="F11" s="765"/>
      <c r="G11" s="765"/>
      <c r="H11" s="765"/>
      <c r="I11" s="765"/>
      <c r="J11" s="765"/>
      <c r="K11" s="765"/>
      <c r="L11" s="765"/>
      <c r="M11" s="765"/>
      <c r="N11" s="765"/>
      <c r="O11" s="765"/>
      <c r="P11" s="765"/>
      <c r="Q11" s="765"/>
      <c r="R11" s="765"/>
      <c r="S11" s="765"/>
      <c r="T11" s="765"/>
      <c r="U11" s="765"/>
      <c r="V11" s="765"/>
      <c r="W11" s="765"/>
      <c r="X11" s="765"/>
      <c r="Y11" s="765"/>
      <c r="Z11" s="765"/>
      <c r="AA11" s="765"/>
      <c r="AB11" s="765"/>
      <c r="AC11" s="765"/>
      <c r="AD11" s="765"/>
      <c r="AE11" s="765"/>
      <c r="AF11" s="765"/>
      <c r="AG11" s="765"/>
      <c r="AH11" s="765"/>
      <c r="AI11" s="765"/>
      <c r="AJ11" s="765"/>
      <c r="AK11" s="765"/>
      <c r="AL11" s="765"/>
      <c r="AM11" s="765"/>
      <c r="AN11" s="765"/>
      <c r="AO11" s="765"/>
      <c r="AP11" s="765"/>
      <c r="AQ11" s="765"/>
      <c r="AR11" s="765"/>
      <c r="AS11" s="766"/>
    </row>
    <row r="12" spans="1:46" s="99" customFormat="1" ht="45.75" customHeight="1" thickBot="1" x14ac:dyDescent="0.4">
      <c r="A12" s="767" t="s">
        <v>138</v>
      </c>
      <c r="B12" s="768"/>
      <c r="C12" s="172"/>
      <c r="D12" s="173">
        <f>D13+D16</f>
        <v>10</v>
      </c>
      <c r="E12" s="174">
        <f>E13+E16</f>
        <v>300</v>
      </c>
      <c r="F12" s="174"/>
      <c r="G12" s="577"/>
      <c r="H12" s="174"/>
      <c r="I12" s="577"/>
      <c r="J12" s="174"/>
      <c r="K12" s="769">
        <f>K13+K16</f>
        <v>0</v>
      </c>
      <c r="L12" s="770"/>
      <c r="M12" s="771"/>
      <c r="N12" s="176">
        <f>N13+N16</f>
        <v>0</v>
      </c>
      <c r="O12" s="769">
        <f>O13+O16</f>
        <v>3.5</v>
      </c>
      <c r="P12" s="770"/>
      <c r="Q12" s="771"/>
      <c r="R12" s="177">
        <f>R13+R16</f>
        <v>5</v>
      </c>
      <c r="S12" s="769">
        <f>S13+S16</f>
        <v>3.5</v>
      </c>
      <c r="T12" s="770"/>
      <c r="U12" s="771"/>
      <c r="V12" s="174">
        <f>V13+V16</f>
        <v>5</v>
      </c>
      <c r="W12" s="769">
        <f>W13+W16</f>
        <v>0</v>
      </c>
      <c r="X12" s="770"/>
      <c r="Y12" s="771"/>
      <c r="Z12" s="174">
        <f>Z13+Z16</f>
        <v>0</v>
      </c>
      <c r="AA12" s="769">
        <f>AA13+AA16</f>
        <v>0</v>
      </c>
      <c r="AB12" s="770"/>
      <c r="AC12" s="771"/>
      <c r="AD12" s="174">
        <f>AD13+AD16</f>
        <v>0</v>
      </c>
      <c r="AE12" s="769">
        <f>AE13+AE16</f>
        <v>0</v>
      </c>
      <c r="AF12" s="770"/>
      <c r="AG12" s="771"/>
      <c r="AH12" s="174">
        <f>AH13+AH16</f>
        <v>0</v>
      </c>
      <c r="AI12" s="769">
        <f>AI13+AI16</f>
        <v>0</v>
      </c>
      <c r="AJ12" s="770"/>
      <c r="AK12" s="771"/>
      <c r="AL12" s="174">
        <f>AL13+AL16</f>
        <v>0</v>
      </c>
      <c r="AM12" s="769">
        <f>AM13+AM16</f>
        <v>0</v>
      </c>
      <c r="AN12" s="770"/>
      <c r="AO12" s="771"/>
      <c r="AP12" s="174">
        <f>AP13+AP16</f>
        <v>0</v>
      </c>
      <c r="AQ12" s="178"/>
      <c r="AR12" s="179"/>
      <c r="AS12" s="180"/>
    </row>
    <row r="13" spans="1:46" s="98" customFormat="1" ht="40.5" customHeight="1" thickBot="1" x14ac:dyDescent="0.45">
      <c r="A13" s="181"/>
      <c r="B13" s="182" t="s">
        <v>46</v>
      </c>
      <c r="C13" s="172"/>
      <c r="D13" s="576">
        <f>SUM(D14:D15)</f>
        <v>5</v>
      </c>
      <c r="E13" s="576">
        <f>SUM(E14:E15)</f>
        <v>150</v>
      </c>
      <c r="F13" s="576"/>
      <c r="G13" s="576"/>
      <c r="H13" s="576"/>
      <c r="I13" s="576"/>
      <c r="J13" s="576"/>
      <c r="K13" s="772">
        <f>SUM(K14:M15)</f>
        <v>0</v>
      </c>
      <c r="L13" s="773"/>
      <c r="M13" s="774"/>
      <c r="N13" s="576">
        <f>SUM(N14:N15)</f>
        <v>0</v>
      </c>
      <c r="O13" s="772">
        <f>SUM(O14:Q15)</f>
        <v>3.5</v>
      </c>
      <c r="P13" s="773"/>
      <c r="Q13" s="774"/>
      <c r="R13" s="576">
        <f>SUM(R14:R15)</f>
        <v>5</v>
      </c>
      <c r="S13" s="772">
        <f>SUM(S14:U15)</f>
        <v>0</v>
      </c>
      <c r="T13" s="773"/>
      <c r="U13" s="774"/>
      <c r="V13" s="576">
        <f>SUM(V14:V15)</f>
        <v>0</v>
      </c>
      <c r="W13" s="772">
        <f>SUM(W14:Y15)</f>
        <v>0</v>
      </c>
      <c r="X13" s="773"/>
      <c r="Y13" s="774"/>
      <c r="Z13" s="576">
        <f>SUM(Z14:Z15)</f>
        <v>0</v>
      </c>
      <c r="AA13" s="772">
        <f>SUM(AA14:AC15)</f>
        <v>0</v>
      </c>
      <c r="AB13" s="773"/>
      <c r="AC13" s="774"/>
      <c r="AD13" s="576">
        <f>SUM(AD14:AD15)</f>
        <v>0</v>
      </c>
      <c r="AE13" s="772">
        <f>SUM(AE14:AG15)</f>
        <v>0</v>
      </c>
      <c r="AF13" s="773"/>
      <c r="AG13" s="774"/>
      <c r="AH13" s="576">
        <f>SUM(AH14:AH15)</f>
        <v>0</v>
      </c>
      <c r="AI13" s="772">
        <f>SUM(AI14:AK15)</f>
        <v>0</v>
      </c>
      <c r="AJ13" s="773"/>
      <c r="AK13" s="774"/>
      <c r="AL13" s="576">
        <f>SUM(AL14:AL15)</f>
        <v>0</v>
      </c>
      <c r="AM13" s="772">
        <f>SUM(AM14:AO15)</f>
        <v>0</v>
      </c>
      <c r="AN13" s="773"/>
      <c r="AO13" s="774"/>
      <c r="AP13" s="576">
        <f>SUM(AP14:AP15)</f>
        <v>0</v>
      </c>
      <c r="AQ13" s="186"/>
      <c r="AR13" s="94"/>
      <c r="AS13" s="180"/>
    </row>
    <row r="14" spans="1:46" s="98" customFormat="1" ht="49.5" customHeight="1" x14ac:dyDescent="0.4">
      <c r="A14" s="202" t="s">
        <v>207</v>
      </c>
      <c r="B14" s="130" t="s">
        <v>201</v>
      </c>
      <c r="C14" s="189" t="s">
        <v>204</v>
      </c>
      <c r="D14" s="190">
        <f>R14</f>
        <v>3</v>
      </c>
      <c r="E14" s="191">
        <f>D14*30</f>
        <v>90</v>
      </c>
      <c r="F14" s="191">
        <f t="shared" ref="F14:F15" si="0">G14+H14+I14</f>
        <v>32</v>
      </c>
      <c r="G14" s="192">
        <f>16*O14</f>
        <v>16</v>
      </c>
      <c r="H14" s="191"/>
      <c r="I14" s="192">
        <f>16*Q14</f>
        <v>16</v>
      </c>
      <c r="J14" s="191">
        <f t="shared" ref="J14:J15" si="1">E14-F14</f>
        <v>58</v>
      </c>
      <c r="K14" s="197"/>
      <c r="L14" s="204"/>
      <c r="M14" s="205"/>
      <c r="N14" s="196"/>
      <c r="O14" s="197">
        <v>1</v>
      </c>
      <c r="P14" s="204"/>
      <c r="Q14" s="205">
        <v>1</v>
      </c>
      <c r="R14" s="196">
        <v>3</v>
      </c>
      <c r="S14" s="193"/>
      <c r="T14" s="204"/>
      <c r="U14" s="198"/>
      <c r="V14" s="196"/>
      <c r="W14" s="193"/>
      <c r="X14" s="204"/>
      <c r="Y14" s="198"/>
      <c r="Z14" s="196"/>
      <c r="AA14" s="193"/>
      <c r="AB14" s="204"/>
      <c r="AC14" s="198"/>
      <c r="AD14" s="196"/>
      <c r="AE14" s="206"/>
      <c r="AF14" s="204"/>
      <c r="AG14" s="195"/>
      <c r="AH14" s="196"/>
      <c r="AI14" s="206"/>
      <c r="AJ14" s="204"/>
      <c r="AK14" s="198"/>
      <c r="AL14" s="196"/>
      <c r="AM14" s="193"/>
      <c r="AN14" s="194"/>
      <c r="AO14" s="198"/>
      <c r="AP14" s="199"/>
      <c r="AQ14" s="207">
        <v>2</v>
      </c>
      <c r="AR14" s="203"/>
      <c r="AS14" s="190"/>
    </row>
    <row r="15" spans="1:46" s="98" customFormat="1" ht="31.5" customHeight="1" thickBot="1" x14ac:dyDescent="0.45">
      <c r="A15" s="202" t="s">
        <v>209</v>
      </c>
      <c r="B15" s="139" t="s">
        <v>202</v>
      </c>
      <c r="C15" s="189" t="s">
        <v>204</v>
      </c>
      <c r="D15" s="203">
        <f>R15</f>
        <v>2</v>
      </c>
      <c r="E15" s="191">
        <f>D15*30</f>
        <v>60</v>
      </c>
      <c r="F15" s="191">
        <f t="shared" si="0"/>
        <v>24</v>
      </c>
      <c r="G15" s="192">
        <f>O15*16</f>
        <v>16</v>
      </c>
      <c r="H15" s="191"/>
      <c r="I15" s="192">
        <f>16*Q15</f>
        <v>8</v>
      </c>
      <c r="J15" s="191">
        <f t="shared" si="1"/>
        <v>36</v>
      </c>
      <c r="K15" s="197"/>
      <c r="L15" s="204"/>
      <c r="M15" s="392"/>
      <c r="N15" s="196"/>
      <c r="O15" s="197">
        <v>1</v>
      </c>
      <c r="P15" s="204"/>
      <c r="Q15" s="392">
        <v>0.5</v>
      </c>
      <c r="R15" s="196">
        <v>2</v>
      </c>
      <c r="S15" s="193"/>
      <c r="T15" s="204"/>
      <c r="U15" s="198"/>
      <c r="V15" s="196"/>
      <c r="W15" s="193"/>
      <c r="X15" s="204"/>
      <c r="Y15" s="198"/>
      <c r="Z15" s="196"/>
      <c r="AA15" s="193"/>
      <c r="AB15" s="204"/>
      <c r="AC15" s="198"/>
      <c r="AD15" s="196"/>
      <c r="AE15" s="206"/>
      <c r="AF15" s="204"/>
      <c r="AG15" s="195"/>
      <c r="AH15" s="196"/>
      <c r="AI15" s="206"/>
      <c r="AJ15" s="204"/>
      <c r="AK15" s="198"/>
      <c r="AL15" s="196"/>
      <c r="AM15" s="193"/>
      <c r="AN15" s="194"/>
      <c r="AO15" s="198"/>
      <c r="AP15" s="199"/>
      <c r="AQ15" s="207">
        <v>2</v>
      </c>
      <c r="AR15" s="203"/>
      <c r="AS15" s="190"/>
    </row>
    <row r="16" spans="1:46" s="98" customFormat="1" ht="30" customHeight="1" thickBot="1" x14ac:dyDescent="0.45">
      <c r="A16" s="398"/>
      <c r="B16" s="187" t="s">
        <v>206</v>
      </c>
      <c r="C16" s="172"/>
      <c r="D16" s="578">
        <v>5</v>
      </c>
      <c r="E16" s="578">
        <f>D16*30</f>
        <v>150</v>
      </c>
      <c r="F16" s="578"/>
      <c r="G16" s="578"/>
      <c r="H16" s="578"/>
      <c r="I16" s="578"/>
      <c r="J16" s="578"/>
      <c r="K16" s="772">
        <f>SUM(K17:M23)</f>
        <v>0</v>
      </c>
      <c r="L16" s="773"/>
      <c r="M16" s="774"/>
      <c r="N16" s="184">
        <f>SUM(N17:N23)</f>
        <v>0</v>
      </c>
      <c r="O16" s="772">
        <f>SUM(O18:Q18)</f>
        <v>0</v>
      </c>
      <c r="P16" s="773"/>
      <c r="Q16" s="774"/>
      <c r="R16" s="185">
        <f>SUM(R18:R18)</f>
        <v>0</v>
      </c>
      <c r="S16" s="769">
        <f>SUM(S17:U23)</f>
        <v>3.5</v>
      </c>
      <c r="T16" s="770"/>
      <c r="U16" s="771"/>
      <c r="V16" s="173">
        <f>SUM(V17:V23)</f>
        <v>5</v>
      </c>
      <c r="W16" s="769">
        <f>SUM(W18:Y18)</f>
        <v>0</v>
      </c>
      <c r="X16" s="770"/>
      <c r="Y16" s="771"/>
      <c r="Z16" s="173">
        <f>SUM(Z18:Z18)</f>
        <v>0</v>
      </c>
      <c r="AA16" s="769">
        <f>SUM(AA18:AC18)</f>
        <v>0</v>
      </c>
      <c r="AB16" s="770"/>
      <c r="AC16" s="771"/>
      <c r="AD16" s="173">
        <f>SUM(AD18:AD18)</f>
        <v>0</v>
      </c>
      <c r="AE16" s="772">
        <f>SUM(AE18:AG18)</f>
        <v>0</v>
      </c>
      <c r="AF16" s="773"/>
      <c r="AG16" s="774"/>
      <c r="AH16" s="173">
        <f>SUM(AH18:AH18)</f>
        <v>0</v>
      </c>
      <c r="AI16" s="772">
        <f>SUM(AI18:AK18)</f>
        <v>0</v>
      </c>
      <c r="AJ16" s="773"/>
      <c r="AK16" s="774"/>
      <c r="AL16" s="173">
        <f>SUM(AL18:AL18)</f>
        <v>0</v>
      </c>
      <c r="AM16" s="769">
        <f>SUM(AM18:AO18)</f>
        <v>0</v>
      </c>
      <c r="AN16" s="770"/>
      <c r="AO16" s="771"/>
      <c r="AP16" s="174">
        <f>SUM(AP18:AP18)</f>
        <v>0</v>
      </c>
      <c r="AQ16" s="186"/>
      <c r="AR16" s="179"/>
      <c r="AS16" s="180"/>
    </row>
    <row r="17" spans="1:45" s="99" customFormat="1" ht="43.5" customHeight="1" x14ac:dyDescent="0.4">
      <c r="A17" s="389" t="s">
        <v>159</v>
      </c>
      <c r="B17" s="139" t="s">
        <v>208</v>
      </c>
      <c r="C17" s="189" t="s">
        <v>245</v>
      </c>
      <c r="D17" s="190">
        <f>V17</f>
        <v>3</v>
      </c>
      <c r="E17" s="191">
        <f t="shared" ref="E17:E18" si="2">D17*30</f>
        <v>90</v>
      </c>
      <c r="F17" s="191">
        <f t="shared" ref="F17:F18" si="3">G17+H17+I17</f>
        <v>32</v>
      </c>
      <c r="G17" s="192">
        <f>16*S17</f>
        <v>16</v>
      </c>
      <c r="H17" s="191"/>
      <c r="I17" s="192">
        <f>16*U17</f>
        <v>16</v>
      </c>
      <c r="J17" s="191">
        <f t="shared" ref="J17:J18" si="4">E17-F17</f>
        <v>58</v>
      </c>
      <c r="K17" s="193"/>
      <c r="L17" s="194"/>
      <c r="M17" s="195"/>
      <c r="N17" s="196"/>
      <c r="O17" s="197"/>
      <c r="P17" s="194"/>
      <c r="Q17" s="195"/>
      <c r="R17" s="196"/>
      <c r="S17" s="193">
        <v>1</v>
      </c>
      <c r="T17" s="194"/>
      <c r="U17" s="195">
        <v>1</v>
      </c>
      <c r="V17" s="196">
        <v>3</v>
      </c>
      <c r="W17" s="193"/>
      <c r="X17" s="194"/>
      <c r="Y17" s="195"/>
      <c r="Z17" s="196"/>
      <c r="AA17" s="193"/>
      <c r="AB17" s="194"/>
      <c r="AC17" s="198"/>
      <c r="AD17" s="199"/>
      <c r="AE17" s="200"/>
      <c r="AF17" s="194"/>
      <c r="AG17" s="198" t="s">
        <v>1</v>
      </c>
      <c r="AH17" s="199"/>
      <c r="AI17" s="200"/>
      <c r="AJ17" s="194"/>
      <c r="AK17" s="198"/>
      <c r="AL17" s="199"/>
      <c r="AM17" s="193"/>
      <c r="AN17" s="194"/>
      <c r="AO17" s="198"/>
      <c r="AP17" s="199"/>
      <c r="AQ17" s="191">
        <v>3</v>
      </c>
      <c r="AR17" s="201"/>
      <c r="AS17" s="208"/>
    </row>
    <row r="18" spans="1:45" s="98" customFormat="1" ht="42.75" customHeight="1" x14ac:dyDescent="0.4">
      <c r="A18" s="400" t="s">
        <v>173</v>
      </c>
      <c r="B18" s="397" t="s">
        <v>205</v>
      </c>
      <c r="C18" s="170" t="s">
        <v>211</v>
      </c>
      <c r="D18" s="789">
        <f>V18</f>
        <v>2</v>
      </c>
      <c r="E18" s="791">
        <f t="shared" si="2"/>
        <v>60</v>
      </c>
      <c r="F18" s="791">
        <f t="shared" si="3"/>
        <v>24</v>
      </c>
      <c r="G18" s="791">
        <f>S18*16</f>
        <v>16</v>
      </c>
      <c r="H18" s="791"/>
      <c r="I18" s="791">
        <f>16*U18</f>
        <v>8</v>
      </c>
      <c r="J18" s="779">
        <f t="shared" si="4"/>
        <v>36</v>
      </c>
      <c r="K18" s="212"/>
      <c r="L18" s="213"/>
      <c r="M18" s="214"/>
      <c r="N18" s="215"/>
      <c r="O18" s="212"/>
      <c r="P18" s="213"/>
      <c r="Q18" s="214"/>
      <c r="R18" s="215"/>
      <c r="S18" s="781">
        <v>1</v>
      </c>
      <c r="T18" s="783"/>
      <c r="U18" s="785">
        <v>0.5</v>
      </c>
      <c r="V18" s="787">
        <v>2</v>
      </c>
      <c r="W18" s="216"/>
      <c r="X18" s="213"/>
      <c r="Y18" s="214"/>
      <c r="Z18" s="218"/>
      <c r="AA18" s="216"/>
      <c r="AB18" s="213"/>
      <c r="AC18" s="214"/>
      <c r="AD18" s="217"/>
      <c r="AE18" s="212"/>
      <c r="AF18" s="213"/>
      <c r="AG18" s="219"/>
      <c r="AH18" s="217"/>
      <c r="AI18" s="212"/>
      <c r="AJ18" s="213"/>
      <c r="AK18" s="214"/>
      <c r="AL18" s="217"/>
      <c r="AM18" s="216"/>
      <c r="AN18" s="220"/>
      <c r="AO18" s="214"/>
      <c r="AP18" s="221"/>
      <c r="AQ18" s="789">
        <v>3</v>
      </c>
      <c r="AR18" s="223"/>
      <c r="AS18" s="189"/>
    </row>
    <row r="19" spans="1:45" s="98" customFormat="1" ht="42.75" customHeight="1" x14ac:dyDescent="0.4">
      <c r="A19" s="400" t="s">
        <v>234</v>
      </c>
      <c r="B19" s="139" t="s">
        <v>215</v>
      </c>
      <c r="C19" s="189" t="s">
        <v>245</v>
      </c>
      <c r="D19" s="790"/>
      <c r="E19" s="792"/>
      <c r="F19" s="792"/>
      <c r="G19" s="792"/>
      <c r="H19" s="792"/>
      <c r="I19" s="792"/>
      <c r="J19" s="780"/>
      <c r="K19" s="212"/>
      <c r="L19" s="213"/>
      <c r="M19" s="214"/>
      <c r="N19" s="215"/>
      <c r="O19" s="212"/>
      <c r="P19" s="213"/>
      <c r="Q19" s="214"/>
      <c r="R19" s="215"/>
      <c r="S19" s="782"/>
      <c r="T19" s="784"/>
      <c r="U19" s="786"/>
      <c r="V19" s="788"/>
      <c r="W19" s="393"/>
      <c r="X19" s="213"/>
      <c r="Y19" s="394"/>
      <c r="Z19" s="218"/>
      <c r="AA19" s="393"/>
      <c r="AB19" s="213"/>
      <c r="AC19" s="394"/>
      <c r="AD19" s="217"/>
      <c r="AE19" s="212"/>
      <c r="AF19" s="213"/>
      <c r="AG19" s="395"/>
      <c r="AH19" s="217"/>
      <c r="AI19" s="212"/>
      <c r="AJ19" s="213"/>
      <c r="AK19" s="394"/>
      <c r="AL19" s="217"/>
      <c r="AM19" s="393"/>
      <c r="AN19" s="220"/>
      <c r="AO19" s="394"/>
      <c r="AP19" s="221"/>
      <c r="AQ19" s="790"/>
      <c r="AR19" s="396"/>
      <c r="AS19" s="279"/>
    </row>
    <row r="20" spans="1:45" s="98" customFormat="1" ht="23.25" customHeight="1" x14ac:dyDescent="0.4">
      <c r="A20" s="400" t="s">
        <v>235</v>
      </c>
      <c r="B20" s="139" t="s">
        <v>258</v>
      </c>
      <c r="C20" s="775" t="s">
        <v>204</v>
      </c>
      <c r="D20" s="790"/>
      <c r="E20" s="792"/>
      <c r="F20" s="792"/>
      <c r="G20" s="792"/>
      <c r="H20" s="792"/>
      <c r="I20" s="792"/>
      <c r="J20" s="780"/>
      <c r="K20" s="206"/>
      <c r="L20" s="204"/>
      <c r="M20" s="205"/>
      <c r="N20" s="196"/>
      <c r="O20" s="206"/>
      <c r="P20" s="204"/>
      <c r="Q20" s="205"/>
      <c r="R20" s="196"/>
      <c r="S20" s="782"/>
      <c r="T20" s="784"/>
      <c r="U20" s="786"/>
      <c r="V20" s="788"/>
      <c r="W20" s="193"/>
      <c r="X20" s="204"/>
      <c r="Y20" s="198"/>
      <c r="Z20" s="196"/>
      <c r="AA20" s="193"/>
      <c r="AB20" s="204"/>
      <c r="AC20" s="198"/>
      <c r="AD20" s="196"/>
      <c r="AE20" s="206"/>
      <c r="AF20" s="204"/>
      <c r="AG20" s="195"/>
      <c r="AH20" s="196"/>
      <c r="AI20" s="206"/>
      <c r="AJ20" s="204"/>
      <c r="AK20" s="198"/>
      <c r="AL20" s="196"/>
      <c r="AM20" s="193"/>
      <c r="AN20" s="194"/>
      <c r="AO20" s="198"/>
      <c r="AP20" s="199"/>
      <c r="AQ20" s="790"/>
      <c r="AR20" s="222"/>
      <c r="AS20" s="207"/>
    </row>
    <row r="21" spans="1:45" s="98" customFormat="1" ht="23.25" customHeight="1" x14ac:dyDescent="0.4">
      <c r="A21" s="400" t="s">
        <v>236</v>
      </c>
      <c r="B21" s="139" t="s">
        <v>214</v>
      </c>
      <c r="C21" s="776"/>
      <c r="D21" s="790"/>
      <c r="E21" s="792"/>
      <c r="F21" s="792"/>
      <c r="G21" s="792"/>
      <c r="H21" s="792"/>
      <c r="I21" s="792"/>
      <c r="J21" s="780"/>
      <c r="K21" s="206"/>
      <c r="L21" s="204"/>
      <c r="M21" s="205"/>
      <c r="N21" s="196"/>
      <c r="O21" s="206"/>
      <c r="P21" s="204"/>
      <c r="Q21" s="205"/>
      <c r="R21" s="196"/>
      <c r="S21" s="782"/>
      <c r="T21" s="784"/>
      <c r="U21" s="786"/>
      <c r="V21" s="788"/>
      <c r="W21" s="193"/>
      <c r="X21" s="204"/>
      <c r="Y21" s="198"/>
      <c r="Z21" s="196"/>
      <c r="AA21" s="193"/>
      <c r="AB21" s="204"/>
      <c r="AC21" s="198"/>
      <c r="AD21" s="196"/>
      <c r="AE21" s="206"/>
      <c r="AF21" s="204"/>
      <c r="AG21" s="195"/>
      <c r="AH21" s="196"/>
      <c r="AI21" s="206"/>
      <c r="AJ21" s="204"/>
      <c r="AK21" s="198"/>
      <c r="AL21" s="196"/>
      <c r="AM21" s="193"/>
      <c r="AN21" s="194"/>
      <c r="AO21" s="198"/>
      <c r="AP21" s="199"/>
      <c r="AQ21" s="790"/>
      <c r="AR21" s="222"/>
      <c r="AS21" s="207"/>
    </row>
    <row r="22" spans="1:45" s="98" customFormat="1" ht="23.25" customHeight="1" x14ac:dyDescent="0.4">
      <c r="A22" s="400" t="s">
        <v>237</v>
      </c>
      <c r="B22" s="139" t="s">
        <v>259</v>
      </c>
      <c r="C22" s="776"/>
      <c r="D22" s="790"/>
      <c r="E22" s="792"/>
      <c r="F22" s="792"/>
      <c r="G22" s="792"/>
      <c r="H22" s="792"/>
      <c r="I22" s="792"/>
      <c r="J22" s="780"/>
      <c r="K22" s="206"/>
      <c r="L22" s="204"/>
      <c r="M22" s="205"/>
      <c r="N22" s="196"/>
      <c r="O22" s="206"/>
      <c r="P22" s="204"/>
      <c r="Q22" s="205"/>
      <c r="R22" s="196"/>
      <c r="S22" s="782"/>
      <c r="T22" s="784"/>
      <c r="U22" s="786"/>
      <c r="V22" s="788"/>
      <c r="W22" s="193"/>
      <c r="X22" s="204"/>
      <c r="Y22" s="198"/>
      <c r="Z22" s="196"/>
      <c r="AA22" s="193"/>
      <c r="AB22" s="204"/>
      <c r="AC22" s="198"/>
      <c r="AD22" s="196"/>
      <c r="AE22" s="206"/>
      <c r="AF22" s="204"/>
      <c r="AG22" s="195"/>
      <c r="AH22" s="196"/>
      <c r="AI22" s="206"/>
      <c r="AJ22" s="204"/>
      <c r="AK22" s="198"/>
      <c r="AL22" s="196"/>
      <c r="AM22" s="193"/>
      <c r="AN22" s="194"/>
      <c r="AO22" s="198"/>
      <c r="AP22" s="199"/>
      <c r="AQ22" s="790"/>
      <c r="AR22" s="222"/>
      <c r="AS22" s="207"/>
    </row>
    <row r="23" spans="1:45" s="98" customFormat="1" ht="20.25" customHeight="1" thickBot="1" x14ac:dyDescent="0.45">
      <c r="A23" s="401" t="s">
        <v>238</v>
      </c>
      <c r="B23" s="139" t="s">
        <v>216</v>
      </c>
      <c r="C23" s="776"/>
      <c r="D23" s="790"/>
      <c r="E23" s="792"/>
      <c r="F23" s="792"/>
      <c r="G23" s="792"/>
      <c r="H23" s="792"/>
      <c r="I23" s="792"/>
      <c r="J23" s="780"/>
      <c r="K23" s="206"/>
      <c r="L23" s="204"/>
      <c r="M23" s="205"/>
      <c r="N23" s="196"/>
      <c r="O23" s="206"/>
      <c r="P23" s="204"/>
      <c r="Q23" s="205"/>
      <c r="R23" s="196"/>
      <c r="S23" s="782"/>
      <c r="T23" s="784"/>
      <c r="U23" s="786"/>
      <c r="V23" s="788"/>
      <c r="W23" s="193"/>
      <c r="X23" s="204"/>
      <c r="Y23" s="198"/>
      <c r="Z23" s="196"/>
      <c r="AA23" s="193"/>
      <c r="AB23" s="204"/>
      <c r="AC23" s="198"/>
      <c r="AD23" s="196"/>
      <c r="AE23" s="206"/>
      <c r="AF23" s="204"/>
      <c r="AG23" s="195"/>
      <c r="AH23" s="196"/>
      <c r="AI23" s="206"/>
      <c r="AJ23" s="204"/>
      <c r="AK23" s="198"/>
      <c r="AL23" s="196"/>
      <c r="AM23" s="193"/>
      <c r="AN23" s="194"/>
      <c r="AO23" s="198"/>
      <c r="AP23" s="199"/>
      <c r="AQ23" s="790"/>
      <c r="AR23" s="203"/>
      <c r="AS23" s="190"/>
    </row>
    <row r="24" spans="1:45" s="225" customFormat="1" ht="21.75" customHeight="1" thickBot="1" x14ac:dyDescent="0.4">
      <c r="A24" s="399" t="s">
        <v>149</v>
      </c>
      <c r="B24" s="690" t="s">
        <v>133</v>
      </c>
      <c r="C24" s="691"/>
      <c r="D24" s="777"/>
      <c r="E24" s="777"/>
      <c r="F24" s="777"/>
      <c r="G24" s="777"/>
      <c r="H24" s="777"/>
      <c r="I24" s="777"/>
      <c r="J24" s="777"/>
      <c r="K24" s="778"/>
      <c r="L24" s="778"/>
      <c r="M24" s="778"/>
      <c r="N24" s="691"/>
      <c r="O24" s="691"/>
      <c r="P24" s="691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691"/>
      <c r="AE24" s="691"/>
      <c r="AF24" s="691"/>
      <c r="AG24" s="691"/>
      <c r="AH24" s="691"/>
      <c r="AI24" s="691"/>
      <c r="AJ24" s="691"/>
      <c r="AK24" s="691"/>
      <c r="AL24" s="691"/>
      <c r="AM24" s="691"/>
      <c r="AN24" s="691"/>
      <c r="AO24" s="691"/>
      <c r="AP24" s="691"/>
      <c r="AQ24" s="691"/>
      <c r="AR24" s="691"/>
      <c r="AS24" s="692"/>
    </row>
    <row r="25" spans="1:45" s="167" customFormat="1" ht="47.25" customHeight="1" thickBot="1" x14ac:dyDescent="0.45">
      <c r="A25" s="767" t="s">
        <v>138</v>
      </c>
      <c r="B25" s="768"/>
      <c r="C25" s="172"/>
      <c r="D25" s="173">
        <f>D26+D32</f>
        <v>25</v>
      </c>
      <c r="E25" s="174">
        <f>E26+E27</f>
        <v>600</v>
      </c>
      <c r="F25" s="174"/>
      <c r="G25" s="577"/>
      <c r="H25" s="174"/>
      <c r="I25" s="577"/>
      <c r="J25" s="174"/>
      <c r="K25" s="769">
        <f>K26+K32</f>
        <v>0</v>
      </c>
      <c r="L25" s="770"/>
      <c r="M25" s="771"/>
      <c r="N25" s="176">
        <f>N26+N32</f>
        <v>0</v>
      </c>
      <c r="O25" s="769">
        <f>O26+O32</f>
        <v>16</v>
      </c>
      <c r="P25" s="770"/>
      <c r="Q25" s="771"/>
      <c r="R25" s="176">
        <f>R26+R32</f>
        <v>20</v>
      </c>
      <c r="S25" s="769">
        <f>S26+S32</f>
        <v>4</v>
      </c>
      <c r="T25" s="770"/>
      <c r="U25" s="771"/>
      <c r="V25" s="176">
        <f>V26+V32</f>
        <v>5</v>
      </c>
      <c r="W25" s="769">
        <f>W26+W32</f>
        <v>0</v>
      </c>
      <c r="X25" s="770"/>
      <c r="Y25" s="771"/>
      <c r="Z25" s="176">
        <f>Z26+Z32</f>
        <v>0</v>
      </c>
      <c r="AA25" s="769">
        <f>AA26+AA32</f>
        <v>0</v>
      </c>
      <c r="AB25" s="770"/>
      <c r="AC25" s="771"/>
      <c r="AD25" s="176">
        <f>AD26+AD32</f>
        <v>0</v>
      </c>
      <c r="AE25" s="769">
        <f>AE26+AE32</f>
        <v>0</v>
      </c>
      <c r="AF25" s="770"/>
      <c r="AG25" s="771"/>
      <c r="AH25" s="176">
        <f>AH26+AH32</f>
        <v>0</v>
      </c>
      <c r="AI25" s="769">
        <f>AI26+AI32</f>
        <v>0</v>
      </c>
      <c r="AJ25" s="770"/>
      <c r="AK25" s="771"/>
      <c r="AL25" s="176">
        <f>AL26+AL32</f>
        <v>0</v>
      </c>
      <c r="AM25" s="769">
        <f>AM26+AM32</f>
        <v>0</v>
      </c>
      <c r="AN25" s="770"/>
      <c r="AO25" s="771"/>
      <c r="AP25" s="176">
        <f>AP26+AP32</f>
        <v>0</v>
      </c>
      <c r="AQ25" s="178"/>
      <c r="AR25" s="179"/>
      <c r="AS25" s="180"/>
    </row>
    <row r="26" spans="1:45" s="168" customFormat="1" ht="40.5" customHeight="1" thickBot="1" x14ac:dyDescent="0.45">
      <c r="A26" s="181"/>
      <c r="B26" s="182" t="s">
        <v>46</v>
      </c>
      <c r="C26" s="172"/>
      <c r="D26" s="576">
        <f>SUM(D28:D31)</f>
        <v>20</v>
      </c>
      <c r="E26" s="576">
        <f>SUM(E28:E31)</f>
        <v>600</v>
      </c>
      <c r="F26" s="576"/>
      <c r="G26" s="576"/>
      <c r="H26" s="576"/>
      <c r="I26" s="576"/>
      <c r="J26" s="576"/>
      <c r="K26" s="772">
        <f>SUM(K28:M31)</f>
        <v>0</v>
      </c>
      <c r="L26" s="773"/>
      <c r="M26" s="774"/>
      <c r="N26" s="576">
        <f>SUM(N28:N31)</f>
        <v>0</v>
      </c>
      <c r="O26" s="772">
        <f>SUM(O28:Q31)</f>
        <v>16</v>
      </c>
      <c r="P26" s="773"/>
      <c r="Q26" s="774"/>
      <c r="R26" s="576">
        <f>SUM(R28:R31)</f>
        <v>20</v>
      </c>
      <c r="S26" s="772">
        <f>SUM(S28:U31)</f>
        <v>0</v>
      </c>
      <c r="T26" s="773"/>
      <c r="U26" s="774"/>
      <c r="V26" s="576">
        <f>SUM(V28:V31)</f>
        <v>0</v>
      </c>
      <c r="W26" s="772">
        <f>SUM(W28:Y31)</f>
        <v>0</v>
      </c>
      <c r="X26" s="773"/>
      <c r="Y26" s="774"/>
      <c r="Z26" s="576">
        <f>SUM(Z28:Z31)</f>
        <v>0</v>
      </c>
      <c r="AA26" s="772">
        <f>SUM(AA28:AC31)</f>
        <v>0</v>
      </c>
      <c r="AB26" s="773"/>
      <c r="AC26" s="774"/>
      <c r="AD26" s="576">
        <f>SUM(AD28:AD31)</f>
        <v>0</v>
      </c>
      <c r="AE26" s="772">
        <f>SUM(AE28:AG31)</f>
        <v>0</v>
      </c>
      <c r="AF26" s="773"/>
      <c r="AG26" s="774"/>
      <c r="AH26" s="576">
        <f>SUM(AH28:AH31)</f>
        <v>0</v>
      </c>
      <c r="AI26" s="772">
        <f>SUM(AI28:AK31)</f>
        <v>0</v>
      </c>
      <c r="AJ26" s="773"/>
      <c r="AK26" s="774"/>
      <c r="AL26" s="576">
        <f>SUM(AL28:AL31)</f>
        <v>0</v>
      </c>
      <c r="AM26" s="772">
        <f>SUM(AM28:AO31)</f>
        <v>0</v>
      </c>
      <c r="AN26" s="773"/>
      <c r="AO26" s="774"/>
      <c r="AP26" s="576">
        <f>SUM(AP28:AP31)</f>
        <v>0</v>
      </c>
      <c r="AQ26" s="186"/>
      <c r="AR26" s="94"/>
      <c r="AS26" s="180"/>
    </row>
    <row r="27" spans="1:45" s="168" customFormat="1" ht="1.5" customHeight="1" x14ac:dyDescent="0.4">
      <c r="A27" s="233"/>
      <c r="B27" s="249"/>
      <c r="C27" s="250"/>
      <c r="D27" s="251"/>
      <c r="E27" s="131"/>
      <c r="F27" s="595"/>
      <c r="G27" s="583"/>
      <c r="H27" s="583"/>
      <c r="I27" s="583"/>
      <c r="J27" s="253"/>
      <c r="K27" s="254"/>
      <c r="L27" s="255"/>
      <c r="M27" s="253"/>
      <c r="N27" s="123"/>
      <c r="O27" s="256"/>
      <c r="P27" s="255"/>
      <c r="Q27" s="257"/>
      <c r="R27" s="258"/>
      <c r="S27" s="256"/>
      <c r="T27" s="255"/>
      <c r="U27" s="257"/>
      <c r="V27" s="258"/>
      <c r="W27" s="595"/>
      <c r="X27" s="255"/>
      <c r="Y27" s="257"/>
      <c r="Z27" s="259"/>
      <c r="AA27" s="595"/>
      <c r="AB27" s="255"/>
      <c r="AC27" s="257"/>
      <c r="AD27" s="259"/>
      <c r="AE27" s="254"/>
      <c r="AF27" s="255"/>
      <c r="AG27" s="260"/>
      <c r="AH27" s="259"/>
      <c r="AI27" s="254"/>
      <c r="AJ27" s="255"/>
      <c r="AK27" s="257"/>
      <c r="AL27" s="259"/>
      <c r="AM27" s="595"/>
      <c r="AN27" s="583"/>
      <c r="AO27" s="257"/>
      <c r="AP27" s="261"/>
      <c r="AQ27" s="262"/>
      <c r="AR27" s="263"/>
      <c r="AS27" s="264"/>
    </row>
    <row r="28" spans="1:45" s="167" customFormat="1" ht="33.75" customHeight="1" x14ac:dyDescent="0.4">
      <c r="A28" s="227" t="s">
        <v>218</v>
      </c>
      <c r="B28" s="228" t="s">
        <v>260</v>
      </c>
      <c r="C28" s="229" t="s">
        <v>212</v>
      </c>
      <c r="D28" s="581">
        <f>R28</f>
        <v>5</v>
      </c>
      <c r="E28" s="582">
        <f t="shared" ref="E28:E31" si="5">D28*30</f>
        <v>150</v>
      </c>
      <c r="F28" s="231">
        <f>G28+H28+I28</f>
        <v>64</v>
      </c>
      <c r="G28" s="581">
        <f>O28*16</f>
        <v>32</v>
      </c>
      <c r="H28" s="581"/>
      <c r="I28" s="581">
        <f>16*Q28</f>
        <v>32</v>
      </c>
      <c r="J28" s="589">
        <f>E28-F28</f>
        <v>86</v>
      </c>
      <c r="K28" s="113"/>
      <c r="L28" s="83"/>
      <c r="M28" s="114"/>
      <c r="N28" s="112"/>
      <c r="O28" s="113">
        <v>2</v>
      </c>
      <c r="P28" s="83"/>
      <c r="Q28" s="114">
        <v>2</v>
      </c>
      <c r="R28" s="112">
        <v>5</v>
      </c>
      <c r="S28" s="113"/>
      <c r="T28" s="83"/>
      <c r="U28" s="114"/>
      <c r="V28" s="112"/>
      <c r="W28" s="84"/>
      <c r="X28" s="83"/>
      <c r="Y28" s="111"/>
      <c r="Z28" s="112"/>
      <c r="AA28" s="113"/>
      <c r="AB28" s="83"/>
      <c r="AC28" s="114"/>
      <c r="AD28" s="112"/>
      <c r="AE28" s="115"/>
      <c r="AF28" s="83"/>
      <c r="AG28" s="114"/>
      <c r="AH28" s="112"/>
      <c r="AI28" s="115"/>
      <c r="AJ28" s="83"/>
      <c r="AK28" s="114"/>
      <c r="AL28" s="112"/>
      <c r="AM28" s="113"/>
      <c r="AN28" s="83"/>
      <c r="AO28" s="114"/>
      <c r="AP28" s="112"/>
      <c r="AQ28" s="571">
        <v>2</v>
      </c>
      <c r="AR28" s="116"/>
      <c r="AS28" s="571"/>
    </row>
    <row r="29" spans="1:45" s="167" customFormat="1" ht="21.75" customHeight="1" x14ac:dyDescent="0.4">
      <c r="A29" s="233" t="s">
        <v>219</v>
      </c>
      <c r="B29" s="234" t="s">
        <v>261</v>
      </c>
      <c r="C29" s="235" t="s">
        <v>217</v>
      </c>
      <c r="D29" s="131">
        <f>R29</f>
        <v>5</v>
      </c>
      <c r="E29" s="132">
        <f t="shared" si="5"/>
        <v>150</v>
      </c>
      <c r="F29" s="236">
        <f>G29+H29+I29</f>
        <v>64</v>
      </c>
      <c r="G29" s="131">
        <f>O29*16</f>
        <v>32</v>
      </c>
      <c r="H29" s="131">
        <f>16*P29</f>
        <v>16</v>
      </c>
      <c r="I29" s="131">
        <f>16*Q29</f>
        <v>16</v>
      </c>
      <c r="J29" s="237">
        <f>E29-F29</f>
        <v>86</v>
      </c>
      <c r="K29" s="134"/>
      <c r="L29" s="121"/>
      <c r="M29" s="127"/>
      <c r="N29" s="128"/>
      <c r="O29" s="134">
        <v>2</v>
      </c>
      <c r="P29" s="121">
        <v>1</v>
      </c>
      <c r="Q29" s="127">
        <v>1</v>
      </c>
      <c r="R29" s="128">
        <v>5</v>
      </c>
      <c r="S29" s="115"/>
      <c r="T29" s="113"/>
      <c r="U29" s="124"/>
      <c r="V29" s="112"/>
      <c r="W29" s="113"/>
      <c r="X29" s="113"/>
      <c r="Y29" s="125"/>
      <c r="Z29" s="112"/>
      <c r="AA29" s="113"/>
      <c r="AB29" s="113"/>
      <c r="AC29" s="125"/>
      <c r="AD29" s="112"/>
      <c r="AE29" s="126"/>
      <c r="AF29" s="121"/>
      <c r="AG29" s="127"/>
      <c r="AH29" s="128"/>
      <c r="AI29" s="126"/>
      <c r="AJ29" s="121"/>
      <c r="AK29" s="127"/>
      <c r="AL29" s="128"/>
      <c r="AM29" s="113"/>
      <c r="AN29" s="113"/>
      <c r="AO29" s="125"/>
      <c r="AP29" s="112"/>
      <c r="AQ29" s="571">
        <v>2</v>
      </c>
      <c r="AR29" s="129"/>
      <c r="AS29" s="210"/>
    </row>
    <row r="30" spans="1:45" s="167" customFormat="1" ht="26.25" customHeight="1" x14ac:dyDescent="0.4">
      <c r="A30" s="238" t="s">
        <v>220</v>
      </c>
      <c r="B30" s="239" t="s">
        <v>262</v>
      </c>
      <c r="C30" s="170" t="s">
        <v>284</v>
      </c>
      <c r="D30" s="609">
        <f>R30</f>
        <v>5</v>
      </c>
      <c r="E30" s="143">
        <f t="shared" si="5"/>
        <v>150</v>
      </c>
      <c r="F30" s="241">
        <f>G30+H30+I30</f>
        <v>64</v>
      </c>
      <c r="G30" s="609">
        <f>O30*16</f>
        <v>16</v>
      </c>
      <c r="H30" s="609"/>
      <c r="I30" s="609">
        <v>48</v>
      </c>
      <c r="J30" s="607">
        <f>E30-F30</f>
        <v>86</v>
      </c>
      <c r="K30" s="144"/>
      <c r="L30" s="145"/>
      <c r="M30" s="149"/>
      <c r="N30" s="150"/>
      <c r="O30" s="148">
        <v>1</v>
      </c>
      <c r="P30" s="145"/>
      <c r="Q30" s="146">
        <v>3</v>
      </c>
      <c r="R30" s="147">
        <v>5</v>
      </c>
      <c r="S30" s="144"/>
      <c r="T30" s="145"/>
      <c r="U30" s="149"/>
      <c r="V30" s="150"/>
      <c r="W30" s="144"/>
      <c r="X30" s="145"/>
      <c r="Y30" s="149"/>
      <c r="Z30" s="150"/>
      <c r="AA30" s="144"/>
      <c r="AB30" s="145"/>
      <c r="AC30" s="149"/>
      <c r="AD30" s="150"/>
      <c r="AE30" s="151"/>
      <c r="AF30" s="145"/>
      <c r="AG30" s="149"/>
      <c r="AH30" s="150"/>
      <c r="AI30" s="151"/>
      <c r="AJ30" s="145"/>
      <c r="AK30" s="149"/>
      <c r="AL30" s="150"/>
      <c r="AM30" s="144"/>
      <c r="AN30" s="145"/>
      <c r="AO30" s="149"/>
      <c r="AP30" s="150"/>
      <c r="AQ30" s="606">
        <v>2</v>
      </c>
      <c r="AR30" s="141"/>
      <c r="AS30" s="608"/>
    </row>
    <row r="31" spans="1:45" s="167" customFormat="1" ht="69.75" customHeight="1" thickBot="1" x14ac:dyDescent="0.45">
      <c r="A31" s="238" t="s">
        <v>220</v>
      </c>
      <c r="B31" s="239" t="s">
        <v>222</v>
      </c>
      <c r="C31" s="240" t="s">
        <v>221</v>
      </c>
      <c r="D31" s="594">
        <v>5</v>
      </c>
      <c r="E31" s="143">
        <f t="shared" si="5"/>
        <v>150</v>
      </c>
      <c r="F31" s="241">
        <v>64</v>
      </c>
      <c r="G31" s="594">
        <v>32</v>
      </c>
      <c r="H31" s="594">
        <v>16</v>
      </c>
      <c r="I31" s="594">
        <v>16</v>
      </c>
      <c r="J31" s="596">
        <f>E31-F31</f>
        <v>86</v>
      </c>
      <c r="K31" s="148"/>
      <c r="L31" s="145"/>
      <c r="M31" s="146"/>
      <c r="N31" s="147"/>
      <c r="O31" s="148">
        <v>2</v>
      </c>
      <c r="P31" s="145">
        <v>1</v>
      </c>
      <c r="Q31" s="146">
        <v>1</v>
      </c>
      <c r="R31" s="147">
        <v>5</v>
      </c>
      <c r="S31" s="144"/>
      <c r="T31" s="145"/>
      <c r="U31" s="149"/>
      <c r="V31" s="150"/>
      <c r="W31" s="144"/>
      <c r="X31" s="145"/>
      <c r="Y31" s="149"/>
      <c r="Z31" s="150"/>
      <c r="AA31" s="144"/>
      <c r="AB31" s="145"/>
      <c r="AC31" s="149"/>
      <c r="AD31" s="150"/>
      <c r="AE31" s="151"/>
      <c r="AF31" s="145"/>
      <c r="AG31" s="149"/>
      <c r="AH31" s="150"/>
      <c r="AI31" s="151"/>
      <c r="AJ31" s="145"/>
      <c r="AK31" s="149"/>
      <c r="AL31" s="150"/>
      <c r="AM31" s="144"/>
      <c r="AN31" s="145"/>
      <c r="AO31" s="149"/>
      <c r="AP31" s="150"/>
      <c r="AQ31" s="597">
        <v>2</v>
      </c>
      <c r="AR31" s="141"/>
      <c r="AS31" s="593"/>
    </row>
    <row r="32" spans="1:45" s="168" customFormat="1" ht="29.25" customHeight="1" thickBot="1" x14ac:dyDescent="0.45">
      <c r="A32" s="165"/>
      <c r="B32" s="187" t="s">
        <v>206</v>
      </c>
      <c r="C32" s="269"/>
      <c r="D32" s="568">
        <v>5</v>
      </c>
      <c r="E32" s="158">
        <f>E33*1</f>
        <v>150</v>
      </c>
      <c r="F32" s="270"/>
      <c r="G32" s="569"/>
      <c r="H32" s="272"/>
      <c r="I32" s="272"/>
      <c r="J32" s="570"/>
      <c r="K32" s="664">
        <f>SUM(K34:M35)</f>
        <v>0</v>
      </c>
      <c r="L32" s="665"/>
      <c r="M32" s="666"/>
      <c r="N32" s="88">
        <f>SUM(N34)</f>
        <v>0</v>
      </c>
      <c r="O32" s="664">
        <f>SUM(O33:Q35)</f>
        <v>0</v>
      </c>
      <c r="P32" s="665"/>
      <c r="Q32" s="666"/>
      <c r="R32" s="166">
        <f>SUM(R33)</f>
        <v>0</v>
      </c>
      <c r="S32" s="799">
        <f>SUM(S33:U35)</f>
        <v>4</v>
      </c>
      <c r="T32" s="800"/>
      <c r="U32" s="801"/>
      <c r="V32" s="158">
        <f>SUM(V33)</f>
        <v>5</v>
      </c>
      <c r="W32" s="799">
        <f>SUM(W34:Y35)</f>
        <v>0</v>
      </c>
      <c r="X32" s="800"/>
      <c r="Y32" s="801"/>
      <c r="Z32" s="158">
        <f>SUM(Z34)</f>
        <v>0</v>
      </c>
      <c r="AA32" s="799">
        <f>SUM(AA34:AC35)</f>
        <v>0</v>
      </c>
      <c r="AB32" s="800"/>
      <c r="AC32" s="801"/>
      <c r="AD32" s="158">
        <f>SUM(AD34)</f>
        <v>0</v>
      </c>
      <c r="AE32" s="664">
        <f>SUM(AE34:AG35)</f>
        <v>0</v>
      </c>
      <c r="AF32" s="665"/>
      <c r="AG32" s="666"/>
      <c r="AH32" s="158">
        <f>SUM(AH34)</f>
        <v>0</v>
      </c>
      <c r="AI32" s="664">
        <f>SUM(AI34:AK35)</f>
        <v>0</v>
      </c>
      <c r="AJ32" s="665"/>
      <c r="AK32" s="666"/>
      <c r="AL32" s="158">
        <f>SUM(AL34)</f>
        <v>0</v>
      </c>
      <c r="AM32" s="799">
        <f>SUM(AM34:AO35)</f>
        <v>0</v>
      </c>
      <c r="AN32" s="800"/>
      <c r="AO32" s="801"/>
      <c r="AP32" s="156">
        <f>SUM(AP34)</f>
        <v>0</v>
      </c>
      <c r="AQ32" s="274"/>
      <c r="AR32" s="275"/>
      <c r="AS32" s="276"/>
    </row>
    <row r="33" spans="1:45" s="168" customFormat="1" ht="0.75" customHeight="1" x14ac:dyDescent="0.4">
      <c r="A33" s="169"/>
      <c r="B33" s="265"/>
      <c r="C33" s="266"/>
      <c r="D33" s="805">
        <f>V33</f>
        <v>5</v>
      </c>
      <c r="E33" s="807">
        <f>D33*30</f>
        <v>150</v>
      </c>
      <c r="F33" s="808">
        <f>SUM(G33:I35)</f>
        <v>64</v>
      </c>
      <c r="G33" s="809">
        <f>16*S33</f>
        <v>32</v>
      </c>
      <c r="H33" s="798"/>
      <c r="I33" s="809">
        <f>16*U33</f>
        <v>32</v>
      </c>
      <c r="J33" s="810">
        <f>E33-F33</f>
        <v>86</v>
      </c>
      <c r="K33" s="811"/>
      <c r="L33" s="794"/>
      <c r="M33" s="795"/>
      <c r="N33" s="796"/>
      <c r="O33" s="797"/>
      <c r="P33" s="798"/>
      <c r="Q33" s="795"/>
      <c r="R33" s="813"/>
      <c r="S33" s="797">
        <v>2</v>
      </c>
      <c r="T33" s="798"/>
      <c r="U33" s="795">
        <v>2</v>
      </c>
      <c r="V33" s="813">
        <v>5</v>
      </c>
      <c r="W33" s="803"/>
      <c r="X33" s="804"/>
      <c r="Y33" s="812"/>
      <c r="Z33" s="802"/>
      <c r="AA33" s="803"/>
      <c r="AB33" s="804"/>
      <c r="AC33" s="812"/>
      <c r="AD33" s="802"/>
      <c r="AE33" s="797"/>
      <c r="AF33" s="798"/>
      <c r="AG33" s="817"/>
      <c r="AH33" s="802"/>
      <c r="AI33" s="797"/>
      <c r="AJ33" s="798"/>
      <c r="AK33" s="817"/>
      <c r="AL33" s="802"/>
      <c r="AM33" s="803"/>
      <c r="AN33" s="804"/>
      <c r="AO33" s="812"/>
      <c r="AP33" s="814"/>
      <c r="AQ33" s="807">
        <v>3</v>
      </c>
      <c r="AR33" s="815"/>
      <c r="AS33" s="816"/>
    </row>
    <row r="34" spans="1:45" s="167" customFormat="1" ht="57.75" customHeight="1" x14ac:dyDescent="0.4">
      <c r="A34" s="403" t="s">
        <v>160</v>
      </c>
      <c r="B34" s="267" t="s">
        <v>266</v>
      </c>
      <c r="C34" s="170" t="s">
        <v>284</v>
      </c>
      <c r="D34" s="806"/>
      <c r="E34" s="807"/>
      <c r="F34" s="808"/>
      <c r="G34" s="809"/>
      <c r="H34" s="798"/>
      <c r="I34" s="809"/>
      <c r="J34" s="810"/>
      <c r="K34" s="811"/>
      <c r="L34" s="794"/>
      <c r="M34" s="795"/>
      <c r="N34" s="796"/>
      <c r="O34" s="797"/>
      <c r="P34" s="798"/>
      <c r="Q34" s="795"/>
      <c r="R34" s="813"/>
      <c r="S34" s="797"/>
      <c r="T34" s="798"/>
      <c r="U34" s="795"/>
      <c r="V34" s="813"/>
      <c r="W34" s="803"/>
      <c r="X34" s="804"/>
      <c r="Y34" s="812"/>
      <c r="Z34" s="802"/>
      <c r="AA34" s="803"/>
      <c r="AB34" s="804"/>
      <c r="AC34" s="812"/>
      <c r="AD34" s="802"/>
      <c r="AE34" s="797"/>
      <c r="AF34" s="798"/>
      <c r="AG34" s="817"/>
      <c r="AH34" s="802"/>
      <c r="AI34" s="797"/>
      <c r="AJ34" s="798"/>
      <c r="AK34" s="817"/>
      <c r="AL34" s="802"/>
      <c r="AM34" s="803"/>
      <c r="AN34" s="804"/>
      <c r="AO34" s="812"/>
      <c r="AP34" s="814"/>
      <c r="AQ34" s="807"/>
      <c r="AR34" s="815"/>
      <c r="AS34" s="816"/>
    </row>
    <row r="35" spans="1:45" s="168" customFormat="1" ht="47.55" customHeight="1" thickBot="1" x14ac:dyDescent="0.45">
      <c r="A35" s="403" t="s">
        <v>179</v>
      </c>
      <c r="B35" s="267" t="s">
        <v>326</v>
      </c>
      <c r="C35" s="268" t="s">
        <v>285</v>
      </c>
      <c r="D35" s="806"/>
      <c r="E35" s="807"/>
      <c r="F35" s="808"/>
      <c r="G35" s="809"/>
      <c r="H35" s="798"/>
      <c r="I35" s="809"/>
      <c r="J35" s="810"/>
      <c r="K35" s="811"/>
      <c r="L35" s="794"/>
      <c r="M35" s="795"/>
      <c r="N35" s="796"/>
      <c r="O35" s="797"/>
      <c r="P35" s="798"/>
      <c r="Q35" s="795"/>
      <c r="R35" s="813"/>
      <c r="S35" s="797"/>
      <c r="T35" s="798"/>
      <c r="U35" s="795"/>
      <c r="V35" s="813"/>
      <c r="W35" s="803"/>
      <c r="X35" s="804"/>
      <c r="Y35" s="812"/>
      <c r="Z35" s="802"/>
      <c r="AA35" s="803"/>
      <c r="AB35" s="804"/>
      <c r="AC35" s="812"/>
      <c r="AD35" s="802"/>
      <c r="AE35" s="797"/>
      <c r="AF35" s="798"/>
      <c r="AG35" s="817"/>
      <c r="AH35" s="802"/>
      <c r="AI35" s="797"/>
      <c r="AJ35" s="798"/>
      <c r="AK35" s="817"/>
      <c r="AL35" s="802"/>
      <c r="AM35" s="803"/>
      <c r="AN35" s="804"/>
      <c r="AO35" s="812"/>
      <c r="AP35" s="814"/>
      <c r="AQ35" s="807"/>
      <c r="AR35" s="815"/>
      <c r="AS35" s="816"/>
    </row>
    <row r="36" spans="1:45" s="225" customFormat="1" ht="23.25" customHeight="1" thickBot="1" x14ac:dyDescent="0.4">
      <c r="A36" s="91" t="s">
        <v>154</v>
      </c>
      <c r="B36" s="690" t="s">
        <v>52</v>
      </c>
      <c r="C36" s="691"/>
      <c r="D36" s="691"/>
      <c r="E36" s="691"/>
      <c r="F36" s="691"/>
      <c r="G36" s="691"/>
      <c r="H36" s="691"/>
      <c r="I36" s="691"/>
      <c r="J36" s="691"/>
      <c r="K36" s="691"/>
      <c r="L36" s="691"/>
      <c r="M36" s="691"/>
      <c r="N36" s="691"/>
      <c r="O36" s="691"/>
      <c r="P36" s="691"/>
      <c r="Q36" s="691"/>
      <c r="R36" s="691"/>
      <c r="S36" s="691"/>
      <c r="T36" s="691"/>
      <c r="U36" s="691"/>
      <c r="V36" s="691"/>
      <c r="W36" s="691"/>
      <c r="X36" s="691"/>
      <c r="Y36" s="691"/>
      <c r="Z36" s="691"/>
      <c r="AA36" s="691"/>
      <c r="AB36" s="691"/>
      <c r="AC36" s="691"/>
      <c r="AD36" s="691"/>
      <c r="AE36" s="691"/>
      <c r="AF36" s="691"/>
      <c r="AG36" s="691"/>
      <c r="AH36" s="691"/>
      <c r="AI36" s="691"/>
      <c r="AJ36" s="691"/>
      <c r="AK36" s="691"/>
      <c r="AL36" s="691"/>
      <c r="AM36" s="691"/>
      <c r="AN36" s="691"/>
      <c r="AO36" s="691"/>
      <c r="AP36" s="691"/>
      <c r="AQ36" s="691"/>
      <c r="AR36" s="691"/>
      <c r="AS36" s="692"/>
    </row>
    <row r="37" spans="1:45" s="167" customFormat="1" ht="19.5" customHeight="1" thickBot="1" x14ac:dyDescent="0.45">
      <c r="A37" s="767" t="s">
        <v>138</v>
      </c>
      <c r="B37" s="768"/>
      <c r="C37" s="269"/>
      <c r="D37" s="158">
        <f>D38+D55</f>
        <v>110</v>
      </c>
      <c r="E37" s="156">
        <f>E38+E55</f>
        <v>3150</v>
      </c>
      <c r="F37" s="156"/>
      <c r="G37" s="580"/>
      <c r="H37" s="156"/>
      <c r="I37" s="580"/>
      <c r="J37" s="156"/>
      <c r="K37" s="799">
        <f>K38+K55</f>
        <v>0</v>
      </c>
      <c r="L37" s="800"/>
      <c r="M37" s="801"/>
      <c r="N37" s="156">
        <f>N38+N55</f>
        <v>0</v>
      </c>
      <c r="O37" s="799">
        <f>O38+O55</f>
        <v>4</v>
      </c>
      <c r="P37" s="800"/>
      <c r="Q37" s="801"/>
      <c r="R37" s="277">
        <f>R38+R55</f>
        <v>5</v>
      </c>
      <c r="S37" s="799">
        <f>S38+S55</f>
        <v>10</v>
      </c>
      <c r="T37" s="800"/>
      <c r="U37" s="801"/>
      <c r="V37" s="156">
        <f>V38+V55</f>
        <v>15</v>
      </c>
      <c r="W37" s="799">
        <f>W38+W55</f>
        <v>8</v>
      </c>
      <c r="X37" s="800"/>
      <c r="Y37" s="801"/>
      <c r="Z37" s="277">
        <f>Z38+Z55</f>
        <v>15</v>
      </c>
      <c r="AA37" s="799">
        <f>AA38+AA55</f>
        <v>20</v>
      </c>
      <c r="AB37" s="800"/>
      <c r="AC37" s="801"/>
      <c r="AD37" s="156">
        <f>AD38+AD55</f>
        <v>25</v>
      </c>
      <c r="AE37" s="799">
        <f>AE38+AE55</f>
        <v>20</v>
      </c>
      <c r="AF37" s="800"/>
      <c r="AG37" s="801"/>
      <c r="AH37" s="156">
        <f>AH38+AH55</f>
        <v>25</v>
      </c>
      <c r="AI37" s="799">
        <f>AI38+AI55</f>
        <v>19</v>
      </c>
      <c r="AJ37" s="800"/>
      <c r="AK37" s="801"/>
      <c r="AL37" s="156">
        <f>AL38+AL55</f>
        <v>25</v>
      </c>
      <c r="AM37" s="799">
        <f>AM38+AM55</f>
        <v>0</v>
      </c>
      <c r="AN37" s="800"/>
      <c r="AO37" s="801"/>
      <c r="AP37" s="156">
        <f>AP38+AP55</f>
        <v>0</v>
      </c>
      <c r="AQ37" s="90"/>
      <c r="AR37" s="154"/>
      <c r="AS37" s="90"/>
    </row>
    <row r="38" spans="1:45" s="168" customFormat="1" ht="50.25" customHeight="1" thickBot="1" x14ac:dyDescent="0.45">
      <c r="A38" s="165"/>
      <c r="B38" s="385" t="s">
        <v>46</v>
      </c>
      <c r="C38" s="269"/>
      <c r="D38" s="447">
        <f>SUM(D39:D54)</f>
        <v>76</v>
      </c>
      <c r="E38" s="579">
        <f>SUM(E39:E54)</f>
        <v>2280</v>
      </c>
      <c r="F38" s="579"/>
      <c r="G38" s="415"/>
      <c r="H38" s="415"/>
      <c r="I38" s="415"/>
      <c r="J38" s="579"/>
      <c r="K38" s="799">
        <f>SUM(K39:M54)</f>
        <v>0</v>
      </c>
      <c r="L38" s="800"/>
      <c r="M38" s="801"/>
      <c r="N38" s="156">
        <f>SUM(N39:N54)</f>
        <v>0</v>
      </c>
      <c r="O38" s="799">
        <f>SUM(O39:Q54)</f>
        <v>4</v>
      </c>
      <c r="P38" s="800"/>
      <c r="Q38" s="801"/>
      <c r="R38" s="277">
        <f>SUM(R39:R54)</f>
        <v>5</v>
      </c>
      <c r="S38" s="799">
        <f>SUM(S39:U54)</f>
        <v>10</v>
      </c>
      <c r="T38" s="800"/>
      <c r="U38" s="801"/>
      <c r="V38" s="156">
        <f>SUM(V39:V54)</f>
        <v>15</v>
      </c>
      <c r="W38" s="799">
        <f>SUM(W39:Y54)</f>
        <v>4</v>
      </c>
      <c r="X38" s="800"/>
      <c r="Y38" s="801"/>
      <c r="Z38" s="156">
        <f>SUM(Z39:Z54)</f>
        <v>5</v>
      </c>
      <c r="AA38" s="799">
        <f>SUM(AA39:AC54)</f>
        <v>20</v>
      </c>
      <c r="AB38" s="800"/>
      <c r="AC38" s="801"/>
      <c r="AD38" s="156">
        <f>SUM(AD39:AD54)</f>
        <v>25</v>
      </c>
      <c r="AE38" s="799">
        <f>SUM(AE39:AG54)</f>
        <v>11</v>
      </c>
      <c r="AF38" s="800"/>
      <c r="AG38" s="801"/>
      <c r="AH38" s="156">
        <f>SUM(AH39:AH54)</f>
        <v>13</v>
      </c>
      <c r="AI38" s="799">
        <f>SUM(AI39:AK54)</f>
        <v>10</v>
      </c>
      <c r="AJ38" s="800"/>
      <c r="AK38" s="801"/>
      <c r="AL38" s="156">
        <f>SUM(AL39:AL54)</f>
        <v>13</v>
      </c>
      <c r="AM38" s="799">
        <f>SUM(AM39:AO54)</f>
        <v>0</v>
      </c>
      <c r="AN38" s="800"/>
      <c r="AO38" s="801"/>
      <c r="AP38" s="156">
        <f>SUM(AP39:AP54)</f>
        <v>0</v>
      </c>
      <c r="AQ38" s="153"/>
      <c r="AR38" s="573"/>
      <c r="AS38" s="90"/>
    </row>
    <row r="39" spans="1:45" s="168" customFormat="1" ht="51" customHeight="1" x14ac:dyDescent="0.4">
      <c r="A39" s="117" t="s">
        <v>161</v>
      </c>
      <c r="B39" s="365" t="s">
        <v>269</v>
      </c>
      <c r="C39" s="366" t="s">
        <v>285</v>
      </c>
      <c r="D39" s="413">
        <f>R39</f>
        <v>5</v>
      </c>
      <c r="E39" s="581">
        <f>D39*30</f>
        <v>150</v>
      </c>
      <c r="F39" s="231">
        <f>G39+H39+I39</f>
        <v>64</v>
      </c>
      <c r="G39" s="583">
        <f>O39*16</f>
        <v>32</v>
      </c>
      <c r="H39" s="583">
        <f t="shared" ref="H39:I39" si="6">P39*16</f>
        <v>16</v>
      </c>
      <c r="I39" s="583">
        <f t="shared" si="6"/>
        <v>16</v>
      </c>
      <c r="J39" s="589">
        <f>E39-F39</f>
        <v>86</v>
      </c>
      <c r="K39" s="590"/>
      <c r="L39" s="587"/>
      <c r="M39" s="588"/>
      <c r="N39" s="119"/>
      <c r="O39" s="598">
        <v>2</v>
      </c>
      <c r="P39" s="587">
        <v>1</v>
      </c>
      <c r="Q39" s="282">
        <v>1</v>
      </c>
      <c r="R39" s="370">
        <v>5</v>
      </c>
      <c r="S39" s="280"/>
      <c r="T39" s="587"/>
      <c r="U39" s="282"/>
      <c r="V39" s="599"/>
      <c r="W39" s="280"/>
      <c r="X39" s="587"/>
      <c r="Y39" s="282"/>
      <c r="Z39" s="599"/>
      <c r="AA39" s="280"/>
      <c r="AB39" s="587"/>
      <c r="AC39" s="282"/>
      <c r="AD39" s="599"/>
      <c r="AE39" s="590"/>
      <c r="AF39" s="587"/>
      <c r="AG39" s="286"/>
      <c r="AH39" s="599"/>
      <c r="AI39" s="590"/>
      <c r="AJ39" s="587"/>
      <c r="AK39" s="282"/>
      <c r="AL39" s="599"/>
      <c r="AM39" s="280"/>
      <c r="AN39" s="591"/>
      <c r="AO39" s="282"/>
      <c r="AP39" s="592"/>
      <c r="AQ39" s="571">
        <v>2</v>
      </c>
      <c r="AR39" s="116"/>
      <c r="AS39" s="581"/>
    </row>
    <row r="40" spans="1:45" s="168" customFormat="1" ht="41.55" customHeight="1" x14ac:dyDescent="0.4">
      <c r="A40" s="117" t="s">
        <v>180</v>
      </c>
      <c r="B40" s="372" t="s">
        <v>267</v>
      </c>
      <c r="C40" s="170" t="s">
        <v>287</v>
      </c>
      <c r="D40" s="373">
        <f>V40</f>
        <v>5</v>
      </c>
      <c r="E40" s="131">
        <f t="shared" ref="E40:E54" si="7">D40*30</f>
        <v>150</v>
      </c>
      <c r="F40" s="236">
        <f t="shared" ref="F40:F54" si="8">G40+H40+I40</f>
        <v>48</v>
      </c>
      <c r="G40" s="583">
        <f>16*S40</f>
        <v>32</v>
      </c>
      <c r="H40" s="583"/>
      <c r="I40" s="583">
        <f t="shared" ref="I40" si="9">16*U40</f>
        <v>16</v>
      </c>
      <c r="J40" s="237">
        <f t="shared" ref="J40:J54" si="10">E40-F40</f>
        <v>102</v>
      </c>
      <c r="K40" s="254"/>
      <c r="L40" s="255"/>
      <c r="M40" s="253"/>
      <c r="N40" s="123"/>
      <c r="O40" s="256"/>
      <c r="P40" s="255"/>
      <c r="Q40" s="257"/>
      <c r="R40" s="258"/>
      <c r="S40" s="595">
        <v>2</v>
      </c>
      <c r="T40" s="255"/>
      <c r="U40" s="257">
        <v>1</v>
      </c>
      <c r="V40" s="259">
        <v>5</v>
      </c>
      <c r="W40" s="595"/>
      <c r="X40" s="255"/>
      <c r="Y40" s="257"/>
      <c r="Z40" s="259"/>
      <c r="AA40" s="595"/>
      <c r="AB40" s="255"/>
      <c r="AC40" s="257"/>
      <c r="AD40" s="259"/>
      <c r="AE40" s="254"/>
      <c r="AF40" s="255"/>
      <c r="AG40" s="260"/>
      <c r="AH40" s="259"/>
      <c r="AI40" s="254"/>
      <c r="AJ40" s="255"/>
      <c r="AK40" s="260"/>
      <c r="AL40" s="259"/>
      <c r="AM40" s="595"/>
      <c r="AN40" s="583"/>
      <c r="AO40" s="257"/>
      <c r="AP40" s="261"/>
      <c r="AQ40" s="571">
        <v>3</v>
      </c>
      <c r="AR40" s="135"/>
      <c r="AS40" s="131"/>
    </row>
    <row r="41" spans="1:45" s="168" customFormat="1" ht="51" customHeight="1" x14ac:dyDescent="0.4">
      <c r="A41" s="117" t="s">
        <v>181</v>
      </c>
      <c r="B41" s="374" t="s">
        <v>268</v>
      </c>
      <c r="C41" s="170" t="s">
        <v>288</v>
      </c>
      <c r="D41" s="251">
        <f>V41</f>
        <v>5</v>
      </c>
      <c r="E41" s="131">
        <f t="shared" si="7"/>
        <v>150</v>
      </c>
      <c r="F41" s="236">
        <f t="shared" si="8"/>
        <v>64</v>
      </c>
      <c r="G41" s="583">
        <f>16*S41</f>
        <v>32</v>
      </c>
      <c r="H41" s="583">
        <f>16*T41</f>
        <v>32</v>
      </c>
      <c r="I41" s="583"/>
      <c r="J41" s="237">
        <f t="shared" si="10"/>
        <v>86</v>
      </c>
      <c r="K41" s="254"/>
      <c r="L41" s="255"/>
      <c r="M41" s="253"/>
      <c r="N41" s="123"/>
      <c r="O41" s="256"/>
      <c r="P41" s="255"/>
      <c r="Q41" s="257"/>
      <c r="R41" s="258"/>
      <c r="S41" s="595">
        <v>2</v>
      </c>
      <c r="T41" s="255">
        <v>2</v>
      </c>
      <c r="U41" s="257"/>
      <c r="V41" s="259">
        <v>5</v>
      </c>
      <c r="W41" s="595"/>
      <c r="X41" s="255"/>
      <c r="Y41" s="257"/>
      <c r="Z41" s="259"/>
      <c r="AA41" s="595"/>
      <c r="AB41" s="255"/>
      <c r="AC41" s="257"/>
      <c r="AD41" s="259"/>
      <c r="AE41" s="254"/>
      <c r="AF41" s="255"/>
      <c r="AG41" s="260"/>
      <c r="AH41" s="259"/>
      <c r="AI41" s="254"/>
      <c r="AJ41" s="255"/>
      <c r="AK41" s="257"/>
      <c r="AL41" s="259"/>
      <c r="AM41" s="595"/>
      <c r="AN41" s="583"/>
      <c r="AO41" s="257"/>
      <c r="AP41" s="261"/>
      <c r="AQ41" s="571">
        <v>3</v>
      </c>
      <c r="AR41" s="135"/>
      <c r="AS41" s="131"/>
    </row>
    <row r="42" spans="1:45" s="168" customFormat="1" ht="51" customHeight="1" x14ac:dyDescent="0.4">
      <c r="A42" s="117" t="s">
        <v>182</v>
      </c>
      <c r="B42" s="375" t="s">
        <v>274</v>
      </c>
      <c r="C42" s="170" t="s">
        <v>291</v>
      </c>
      <c r="D42" s="290">
        <f>V42</f>
        <v>5</v>
      </c>
      <c r="E42" s="131">
        <f t="shared" si="7"/>
        <v>150</v>
      </c>
      <c r="F42" s="236">
        <f t="shared" si="8"/>
        <v>48</v>
      </c>
      <c r="G42" s="583">
        <f>16*S42</f>
        <v>32</v>
      </c>
      <c r="H42" s="583">
        <f>16*T42</f>
        <v>16</v>
      </c>
      <c r="I42" s="583"/>
      <c r="J42" s="237">
        <f t="shared" si="10"/>
        <v>102</v>
      </c>
      <c r="K42" s="254"/>
      <c r="L42" s="255"/>
      <c r="M42" s="253"/>
      <c r="N42" s="123"/>
      <c r="O42" s="256"/>
      <c r="P42" s="255"/>
      <c r="Q42" s="257"/>
      <c r="R42" s="258"/>
      <c r="S42" s="595">
        <v>2</v>
      </c>
      <c r="T42" s="255">
        <v>1</v>
      </c>
      <c r="U42" s="257"/>
      <c r="V42" s="259">
        <v>5</v>
      </c>
      <c r="W42" s="595"/>
      <c r="X42" s="255"/>
      <c r="Y42" s="257"/>
      <c r="Z42" s="259"/>
      <c r="AA42" s="595"/>
      <c r="AB42" s="255"/>
      <c r="AC42" s="257"/>
      <c r="AD42" s="259"/>
      <c r="AE42" s="254"/>
      <c r="AF42" s="255"/>
      <c r="AG42" s="260"/>
      <c r="AH42" s="259"/>
      <c r="AI42" s="254"/>
      <c r="AJ42" s="255"/>
      <c r="AK42" s="257"/>
      <c r="AL42" s="259"/>
      <c r="AM42" s="595"/>
      <c r="AN42" s="583"/>
      <c r="AO42" s="257"/>
      <c r="AP42" s="261"/>
      <c r="AQ42" s="571">
        <v>3</v>
      </c>
      <c r="AR42" s="135"/>
      <c r="AS42" s="131"/>
    </row>
    <row r="43" spans="1:45" s="168" customFormat="1" ht="50.55" customHeight="1" x14ac:dyDescent="0.4">
      <c r="A43" s="117" t="s">
        <v>183</v>
      </c>
      <c r="B43" s="374" t="s">
        <v>334</v>
      </c>
      <c r="C43" s="170" t="s">
        <v>289</v>
      </c>
      <c r="D43" s="290">
        <f>Z43+AD43</f>
        <v>9</v>
      </c>
      <c r="E43" s="131">
        <f t="shared" si="7"/>
        <v>270</v>
      </c>
      <c r="F43" s="236">
        <f t="shared" si="8"/>
        <v>112</v>
      </c>
      <c r="G43" s="611">
        <f>W43*16*AA43</f>
        <v>64</v>
      </c>
      <c r="H43" s="611">
        <v>32</v>
      </c>
      <c r="I43" s="611">
        <f>Y43*16</f>
        <v>16</v>
      </c>
      <c r="J43" s="237">
        <f t="shared" si="10"/>
        <v>158</v>
      </c>
      <c r="K43" s="254"/>
      <c r="L43" s="255"/>
      <c r="M43" s="253"/>
      <c r="N43" s="123"/>
      <c r="O43" s="256"/>
      <c r="P43" s="255"/>
      <c r="Q43" s="257"/>
      <c r="R43" s="258"/>
      <c r="S43" s="610"/>
      <c r="T43" s="255"/>
      <c r="U43" s="257"/>
      <c r="V43" s="259"/>
      <c r="W43" s="610">
        <v>2</v>
      </c>
      <c r="X43" s="255">
        <v>1</v>
      </c>
      <c r="Y43" s="257">
        <v>1</v>
      </c>
      <c r="Z43" s="259">
        <v>5</v>
      </c>
      <c r="AA43" s="610">
        <v>2</v>
      </c>
      <c r="AB43" s="255">
        <v>1</v>
      </c>
      <c r="AC43" s="257"/>
      <c r="AD43" s="259">
        <v>4</v>
      </c>
      <c r="AE43" s="254"/>
      <c r="AF43" s="255"/>
      <c r="AG43" s="260"/>
      <c r="AH43" s="259"/>
      <c r="AI43" s="254"/>
      <c r="AJ43" s="255"/>
      <c r="AK43" s="257"/>
      <c r="AL43" s="259"/>
      <c r="AM43" s="610"/>
      <c r="AN43" s="611"/>
      <c r="AO43" s="257"/>
      <c r="AP43" s="261"/>
      <c r="AQ43" s="606">
        <v>4.5</v>
      </c>
      <c r="AR43" s="135"/>
      <c r="AS43" s="131"/>
    </row>
    <row r="44" spans="1:45" s="168" customFormat="1" ht="51" customHeight="1" x14ac:dyDescent="0.4">
      <c r="A44" s="117" t="s">
        <v>184</v>
      </c>
      <c r="B44" s="374" t="s">
        <v>270</v>
      </c>
      <c r="C44" s="170" t="s">
        <v>288</v>
      </c>
      <c r="D44" s="290">
        <f>AD44</f>
        <v>4</v>
      </c>
      <c r="E44" s="131">
        <f t="shared" si="7"/>
        <v>120</v>
      </c>
      <c r="F44" s="236">
        <f t="shared" si="8"/>
        <v>48</v>
      </c>
      <c r="G44" s="583">
        <f>AA44*16</f>
        <v>32</v>
      </c>
      <c r="H44" s="583"/>
      <c r="I44" s="583">
        <f t="shared" ref="I44:I47" si="11">AC44*16</f>
        <v>16</v>
      </c>
      <c r="J44" s="237">
        <f t="shared" si="10"/>
        <v>72</v>
      </c>
      <c r="K44" s="254"/>
      <c r="L44" s="255"/>
      <c r="M44" s="253"/>
      <c r="N44" s="123"/>
      <c r="O44" s="256"/>
      <c r="P44" s="255"/>
      <c r="Q44" s="257"/>
      <c r="R44" s="258"/>
      <c r="S44" s="595"/>
      <c r="T44" s="255"/>
      <c r="U44" s="257"/>
      <c r="V44" s="259"/>
      <c r="W44" s="595"/>
      <c r="X44" s="255"/>
      <c r="Y44" s="257"/>
      <c r="Z44" s="259"/>
      <c r="AA44" s="595">
        <v>2</v>
      </c>
      <c r="AB44" s="255"/>
      <c r="AC44" s="257">
        <v>1</v>
      </c>
      <c r="AD44" s="259">
        <v>4</v>
      </c>
      <c r="AE44" s="254"/>
      <c r="AF44" s="255"/>
      <c r="AG44" s="260"/>
      <c r="AH44" s="259"/>
      <c r="AI44" s="254"/>
      <c r="AJ44" s="255"/>
      <c r="AK44" s="257"/>
      <c r="AL44" s="259"/>
      <c r="AM44" s="595"/>
      <c r="AN44" s="583"/>
      <c r="AO44" s="257"/>
      <c r="AP44" s="261"/>
      <c r="AQ44" s="571">
        <v>5</v>
      </c>
      <c r="AR44" s="135"/>
      <c r="AS44" s="131"/>
    </row>
    <row r="45" spans="1:45" s="168" customFormat="1" ht="63.6" customHeight="1" x14ac:dyDescent="0.4">
      <c r="A45" s="117" t="s">
        <v>300</v>
      </c>
      <c r="B45" s="300" t="s">
        <v>265</v>
      </c>
      <c r="C45" s="289" t="s">
        <v>336</v>
      </c>
      <c r="D45" s="290">
        <f>AD45</f>
        <v>4</v>
      </c>
      <c r="E45" s="581">
        <f t="shared" si="7"/>
        <v>120</v>
      </c>
      <c r="F45" s="231">
        <f t="shared" si="8"/>
        <v>64</v>
      </c>
      <c r="G45" s="583">
        <f>AA45*16</f>
        <v>32</v>
      </c>
      <c r="H45" s="583">
        <f t="shared" ref="H45:H48" si="12">AB45*16</f>
        <v>16</v>
      </c>
      <c r="I45" s="583">
        <f t="shared" si="11"/>
        <v>16</v>
      </c>
      <c r="J45" s="589">
        <f t="shared" si="10"/>
        <v>56</v>
      </c>
      <c r="K45" s="291"/>
      <c r="L45" s="292"/>
      <c r="M45" s="293"/>
      <c r="N45" s="261"/>
      <c r="O45" s="297"/>
      <c r="P45" s="298"/>
      <c r="Q45" s="299"/>
      <c r="R45" s="294"/>
      <c r="S45" s="291"/>
      <c r="T45" s="292"/>
      <c r="U45" s="293"/>
      <c r="V45" s="261"/>
      <c r="W45" s="595"/>
      <c r="X45" s="255"/>
      <c r="Y45" s="257"/>
      <c r="Z45" s="136"/>
      <c r="AA45" s="595">
        <v>2</v>
      </c>
      <c r="AB45" s="255">
        <v>1</v>
      </c>
      <c r="AC45" s="257">
        <v>1</v>
      </c>
      <c r="AD45" s="136">
        <v>4</v>
      </c>
      <c r="AE45" s="254"/>
      <c r="AF45" s="255"/>
      <c r="AG45" s="260"/>
      <c r="AH45" s="259"/>
      <c r="AI45" s="254"/>
      <c r="AJ45" s="255"/>
      <c r="AK45" s="257"/>
      <c r="AL45" s="259"/>
      <c r="AM45" s="595"/>
      <c r="AN45" s="583"/>
      <c r="AO45" s="257"/>
      <c r="AP45" s="261"/>
      <c r="AQ45" s="571">
        <v>5</v>
      </c>
      <c r="AR45" s="135"/>
      <c r="AS45" s="131"/>
    </row>
    <row r="46" spans="1:45" s="168" customFormat="1" ht="63.6" customHeight="1" x14ac:dyDescent="0.4">
      <c r="A46" s="117" t="s">
        <v>185</v>
      </c>
      <c r="B46" s="424" t="s">
        <v>299</v>
      </c>
      <c r="C46" s="170" t="s">
        <v>288</v>
      </c>
      <c r="D46" s="373">
        <f>AD46</f>
        <v>4</v>
      </c>
      <c r="E46" s="131">
        <f t="shared" si="7"/>
        <v>120</v>
      </c>
      <c r="F46" s="131">
        <f t="shared" si="8"/>
        <v>48</v>
      </c>
      <c r="G46" s="583">
        <f t="shared" ref="G46:G48" si="13">AA46*16</f>
        <v>32</v>
      </c>
      <c r="H46" s="583">
        <f t="shared" si="12"/>
        <v>16</v>
      </c>
      <c r="I46" s="583"/>
      <c r="J46" s="131">
        <f t="shared" si="10"/>
        <v>72</v>
      </c>
      <c r="K46" s="254"/>
      <c r="L46" s="255"/>
      <c r="M46" s="253"/>
      <c r="N46" s="123"/>
      <c r="O46" s="256"/>
      <c r="P46" s="255"/>
      <c r="Q46" s="257"/>
      <c r="R46" s="258"/>
      <c r="S46" s="595"/>
      <c r="T46" s="255"/>
      <c r="U46" s="257"/>
      <c r="V46" s="259"/>
      <c r="W46" s="595"/>
      <c r="X46" s="255"/>
      <c r="Y46" s="257"/>
      <c r="Z46" s="259"/>
      <c r="AA46" s="595">
        <v>2</v>
      </c>
      <c r="AB46" s="255">
        <v>1</v>
      </c>
      <c r="AC46" s="257"/>
      <c r="AD46" s="259">
        <v>4</v>
      </c>
      <c r="AE46" s="254"/>
      <c r="AF46" s="255"/>
      <c r="AG46" s="260"/>
      <c r="AH46" s="259"/>
      <c r="AI46" s="254"/>
      <c r="AJ46" s="255"/>
      <c r="AK46" s="257"/>
      <c r="AL46" s="259"/>
      <c r="AM46" s="595"/>
      <c r="AN46" s="583"/>
      <c r="AO46" s="257"/>
      <c r="AP46" s="261"/>
      <c r="AQ46" s="571">
        <v>5</v>
      </c>
      <c r="AR46" s="135"/>
      <c r="AS46" s="131"/>
    </row>
    <row r="47" spans="1:45" s="168" customFormat="1" ht="68.400000000000006" customHeight="1" x14ac:dyDescent="0.4">
      <c r="A47" s="117" t="s">
        <v>186</v>
      </c>
      <c r="B47" s="603" t="s">
        <v>376</v>
      </c>
      <c r="C47" s="170" t="s">
        <v>288</v>
      </c>
      <c r="D47" s="373">
        <f>AD47</f>
        <v>5</v>
      </c>
      <c r="E47" s="131">
        <f t="shared" si="7"/>
        <v>150</v>
      </c>
      <c r="F47" s="131">
        <f t="shared" si="8"/>
        <v>64</v>
      </c>
      <c r="G47" s="583">
        <f t="shared" si="13"/>
        <v>32</v>
      </c>
      <c r="H47" s="583">
        <f t="shared" si="12"/>
        <v>16</v>
      </c>
      <c r="I47" s="583">
        <f t="shared" si="11"/>
        <v>16</v>
      </c>
      <c r="J47" s="131">
        <f t="shared" si="10"/>
        <v>86</v>
      </c>
      <c r="K47" s="254"/>
      <c r="L47" s="255"/>
      <c r="M47" s="253"/>
      <c r="N47" s="123"/>
      <c r="O47" s="256"/>
      <c r="P47" s="255"/>
      <c r="Q47" s="257"/>
      <c r="R47" s="258"/>
      <c r="S47" s="595"/>
      <c r="T47" s="255"/>
      <c r="U47" s="257"/>
      <c r="V47" s="259"/>
      <c r="W47" s="595"/>
      <c r="X47" s="255"/>
      <c r="Y47" s="257"/>
      <c r="Z47" s="259"/>
      <c r="AA47" s="595">
        <v>2</v>
      </c>
      <c r="AB47" s="255">
        <v>1</v>
      </c>
      <c r="AC47" s="257">
        <v>1</v>
      </c>
      <c r="AD47" s="259">
        <v>5</v>
      </c>
      <c r="AE47" s="254"/>
      <c r="AF47" s="255"/>
      <c r="AG47" s="260"/>
      <c r="AH47" s="259"/>
      <c r="AI47" s="254"/>
      <c r="AJ47" s="255"/>
      <c r="AK47" s="257"/>
      <c r="AL47" s="259"/>
      <c r="AM47" s="595"/>
      <c r="AN47" s="583"/>
      <c r="AO47" s="257"/>
      <c r="AP47" s="261"/>
      <c r="AQ47" s="571">
        <v>5</v>
      </c>
      <c r="AR47" s="135"/>
      <c r="AS47" s="131"/>
    </row>
    <row r="48" spans="1:45" s="168" customFormat="1" ht="42.6" customHeight="1" x14ac:dyDescent="0.4">
      <c r="A48" s="117" t="s">
        <v>187</v>
      </c>
      <c r="B48" s="376" t="s">
        <v>283</v>
      </c>
      <c r="C48" s="170" t="s">
        <v>290</v>
      </c>
      <c r="D48" s="373">
        <f>AD48</f>
        <v>4</v>
      </c>
      <c r="E48" s="131">
        <f t="shared" si="7"/>
        <v>120</v>
      </c>
      <c r="F48" s="131">
        <f t="shared" si="8"/>
        <v>48</v>
      </c>
      <c r="G48" s="583">
        <f t="shared" si="13"/>
        <v>32</v>
      </c>
      <c r="H48" s="583">
        <f t="shared" si="12"/>
        <v>16</v>
      </c>
      <c r="I48" s="583"/>
      <c r="J48" s="237">
        <f t="shared" si="10"/>
        <v>72</v>
      </c>
      <c r="K48" s="254"/>
      <c r="L48" s="255"/>
      <c r="M48" s="253"/>
      <c r="N48" s="123"/>
      <c r="O48" s="256"/>
      <c r="P48" s="255"/>
      <c r="Q48" s="257"/>
      <c r="R48" s="258"/>
      <c r="S48" s="595"/>
      <c r="T48" s="255"/>
      <c r="U48" s="257"/>
      <c r="V48" s="259"/>
      <c r="W48" s="595"/>
      <c r="X48" s="255"/>
      <c r="Y48" s="257"/>
      <c r="Z48" s="259"/>
      <c r="AA48" s="254">
        <v>2</v>
      </c>
      <c r="AB48" s="255">
        <v>1</v>
      </c>
      <c r="AC48" s="257"/>
      <c r="AD48" s="259">
        <v>4</v>
      </c>
      <c r="AE48" s="254"/>
      <c r="AF48" s="255"/>
      <c r="AG48" s="260"/>
      <c r="AH48" s="259"/>
      <c r="AI48" s="254"/>
      <c r="AJ48" s="255"/>
      <c r="AK48" s="257"/>
      <c r="AL48" s="259"/>
      <c r="AM48" s="595"/>
      <c r="AN48" s="583"/>
      <c r="AO48" s="257"/>
      <c r="AP48" s="261"/>
      <c r="AQ48" s="571">
        <v>5</v>
      </c>
      <c r="AR48" s="135"/>
      <c r="AS48" s="131"/>
    </row>
    <row r="49" spans="1:45" s="168" customFormat="1" ht="51" customHeight="1" x14ac:dyDescent="0.4">
      <c r="A49" s="117" t="s">
        <v>188</v>
      </c>
      <c r="B49" s="375" t="s">
        <v>272</v>
      </c>
      <c r="C49" s="170" t="s">
        <v>285</v>
      </c>
      <c r="D49" s="373">
        <f>AH49</f>
        <v>4</v>
      </c>
      <c r="E49" s="131">
        <f t="shared" si="7"/>
        <v>120</v>
      </c>
      <c r="F49" s="131">
        <f t="shared" si="8"/>
        <v>64</v>
      </c>
      <c r="G49" s="132">
        <f>AE49*16</f>
        <v>32</v>
      </c>
      <c r="H49" s="583">
        <f t="shared" ref="H49:I51" si="14">AF49*16</f>
        <v>16</v>
      </c>
      <c r="I49" s="583">
        <f t="shared" si="14"/>
        <v>16</v>
      </c>
      <c r="J49" s="237">
        <f t="shared" si="10"/>
        <v>56</v>
      </c>
      <c r="K49" s="254"/>
      <c r="L49" s="255"/>
      <c r="M49" s="253"/>
      <c r="N49" s="123"/>
      <c r="O49" s="256"/>
      <c r="P49" s="255"/>
      <c r="Q49" s="257"/>
      <c r="R49" s="258"/>
      <c r="S49" s="595"/>
      <c r="T49" s="255"/>
      <c r="U49" s="257"/>
      <c r="V49" s="259"/>
      <c r="W49" s="595"/>
      <c r="X49" s="255"/>
      <c r="Y49" s="257"/>
      <c r="Z49" s="259"/>
      <c r="AA49" s="595"/>
      <c r="AB49" s="255"/>
      <c r="AC49" s="257"/>
      <c r="AD49" s="259"/>
      <c r="AE49" s="254">
        <v>2</v>
      </c>
      <c r="AF49" s="255">
        <v>1</v>
      </c>
      <c r="AG49" s="260">
        <v>1</v>
      </c>
      <c r="AH49" s="259">
        <v>4</v>
      </c>
      <c r="AI49" s="254"/>
      <c r="AJ49" s="255"/>
      <c r="AK49" s="260"/>
      <c r="AL49" s="259"/>
      <c r="AM49" s="595"/>
      <c r="AN49" s="583"/>
      <c r="AO49" s="257"/>
      <c r="AP49" s="261"/>
      <c r="AQ49" s="571">
        <v>6</v>
      </c>
      <c r="AR49" s="135"/>
      <c r="AS49" s="131"/>
    </row>
    <row r="50" spans="1:45" s="99" customFormat="1" ht="106.5" customHeight="1" x14ac:dyDescent="0.35">
      <c r="A50" s="117" t="s">
        <v>189</v>
      </c>
      <c r="B50" s="566" t="s">
        <v>335</v>
      </c>
      <c r="C50" s="189" t="s">
        <v>289</v>
      </c>
      <c r="D50" s="290">
        <f>AH50</f>
        <v>4</v>
      </c>
      <c r="E50" s="581">
        <f t="shared" si="7"/>
        <v>120</v>
      </c>
      <c r="F50" s="131">
        <f t="shared" si="8"/>
        <v>48</v>
      </c>
      <c r="G50" s="132">
        <f>AE50*16</f>
        <v>32</v>
      </c>
      <c r="H50" s="583">
        <f t="shared" si="14"/>
        <v>16</v>
      </c>
      <c r="I50" s="253"/>
      <c r="J50" s="589">
        <f t="shared" si="10"/>
        <v>72</v>
      </c>
      <c r="K50" s="297"/>
      <c r="L50" s="298"/>
      <c r="M50" s="299"/>
      <c r="N50" s="261"/>
      <c r="O50" s="297"/>
      <c r="P50" s="298"/>
      <c r="Q50" s="299"/>
      <c r="R50" s="294"/>
      <c r="S50" s="595"/>
      <c r="T50" s="583"/>
      <c r="U50" s="260"/>
      <c r="V50" s="259"/>
      <c r="W50" s="595"/>
      <c r="X50" s="583"/>
      <c r="Y50" s="260"/>
      <c r="Z50" s="259"/>
      <c r="AA50" s="595"/>
      <c r="AB50" s="583"/>
      <c r="AC50" s="257"/>
      <c r="AD50" s="261"/>
      <c r="AE50" s="595">
        <v>2</v>
      </c>
      <c r="AF50" s="583">
        <v>1</v>
      </c>
      <c r="AG50" s="260"/>
      <c r="AH50" s="259">
        <v>4</v>
      </c>
      <c r="AI50" s="295"/>
      <c r="AJ50" s="583"/>
      <c r="AK50" s="257"/>
      <c r="AL50" s="261"/>
      <c r="AM50" s="595"/>
      <c r="AN50" s="583"/>
      <c r="AO50" s="257"/>
      <c r="AP50" s="261"/>
      <c r="AQ50" s="581">
        <v>6</v>
      </c>
      <c r="AR50" s="137"/>
      <c r="AS50" s="211"/>
    </row>
    <row r="51" spans="1:45" s="168" customFormat="1" ht="70.2" customHeight="1" x14ac:dyDescent="0.4">
      <c r="A51" s="117" t="s">
        <v>190</v>
      </c>
      <c r="B51" s="424" t="s">
        <v>389</v>
      </c>
      <c r="C51" s="170" t="s">
        <v>288</v>
      </c>
      <c r="D51" s="373">
        <f t="shared" ref="D51" si="15">AH51</f>
        <v>5</v>
      </c>
      <c r="E51" s="131">
        <f t="shared" si="7"/>
        <v>150</v>
      </c>
      <c r="F51" s="131">
        <f t="shared" si="8"/>
        <v>64</v>
      </c>
      <c r="G51" s="132">
        <f>AE51*16</f>
        <v>32</v>
      </c>
      <c r="H51" s="583">
        <f t="shared" si="14"/>
        <v>16</v>
      </c>
      <c r="I51" s="583">
        <f t="shared" si="14"/>
        <v>16</v>
      </c>
      <c r="J51" s="237">
        <f t="shared" si="10"/>
        <v>86</v>
      </c>
      <c r="K51" s="254"/>
      <c r="L51" s="255"/>
      <c r="M51" s="253"/>
      <c r="N51" s="123"/>
      <c r="O51" s="256"/>
      <c r="P51" s="255"/>
      <c r="Q51" s="257"/>
      <c r="R51" s="258"/>
      <c r="S51" s="595"/>
      <c r="T51" s="255"/>
      <c r="U51" s="257"/>
      <c r="V51" s="259"/>
      <c r="W51" s="595"/>
      <c r="X51" s="255"/>
      <c r="Y51" s="257"/>
      <c r="Z51" s="259"/>
      <c r="AA51" s="595"/>
      <c r="AB51" s="255"/>
      <c r="AC51" s="257"/>
      <c r="AD51" s="259"/>
      <c r="AE51" s="254">
        <v>2</v>
      </c>
      <c r="AF51" s="255">
        <v>1</v>
      </c>
      <c r="AG51" s="260">
        <v>1</v>
      </c>
      <c r="AH51" s="259">
        <v>5</v>
      </c>
      <c r="AI51" s="254"/>
      <c r="AJ51" s="255"/>
      <c r="AK51" s="257"/>
      <c r="AL51" s="259"/>
      <c r="AM51" s="595"/>
      <c r="AN51" s="583"/>
      <c r="AO51" s="257"/>
      <c r="AP51" s="261"/>
      <c r="AQ51" s="571">
        <v>6</v>
      </c>
      <c r="AR51" s="135"/>
      <c r="AS51" s="131"/>
    </row>
    <row r="52" spans="1:45" s="168" customFormat="1" ht="62.55" customHeight="1" x14ac:dyDescent="0.4">
      <c r="A52" s="117" t="s">
        <v>191</v>
      </c>
      <c r="B52" s="375" t="s">
        <v>308</v>
      </c>
      <c r="C52" s="170" t="s">
        <v>285</v>
      </c>
      <c r="D52" s="373">
        <f>AL52</f>
        <v>4</v>
      </c>
      <c r="E52" s="131">
        <f t="shared" si="7"/>
        <v>120</v>
      </c>
      <c r="F52" s="131">
        <f t="shared" si="8"/>
        <v>48</v>
      </c>
      <c r="G52" s="132">
        <f t="shared" ref="G52:H54" si="16">AI52*16</f>
        <v>32</v>
      </c>
      <c r="H52" s="583">
        <f t="shared" si="16"/>
        <v>16</v>
      </c>
      <c r="I52" s="583"/>
      <c r="J52" s="237">
        <f t="shared" si="10"/>
        <v>72</v>
      </c>
      <c r="K52" s="254"/>
      <c r="L52" s="255"/>
      <c r="M52" s="253"/>
      <c r="N52" s="123"/>
      <c r="O52" s="256"/>
      <c r="P52" s="255"/>
      <c r="Q52" s="257"/>
      <c r="R52" s="258"/>
      <c r="S52" s="595"/>
      <c r="T52" s="255"/>
      <c r="U52" s="257"/>
      <c r="V52" s="259"/>
      <c r="W52" s="595"/>
      <c r="X52" s="255"/>
      <c r="Y52" s="257"/>
      <c r="Z52" s="259"/>
      <c r="AA52" s="595"/>
      <c r="AB52" s="255"/>
      <c r="AC52" s="257"/>
      <c r="AD52" s="259"/>
      <c r="AE52" s="254"/>
      <c r="AF52" s="255"/>
      <c r="AG52" s="260"/>
      <c r="AH52" s="259"/>
      <c r="AI52" s="254">
        <v>2</v>
      </c>
      <c r="AJ52" s="255">
        <v>1</v>
      </c>
      <c r="AK52" s="257"/>
      <c r="AL52" s="259">
        <v>4</v>
      </c>
      <c r="AM52" s="595"/>
      <c r="AN52" s="583"/>
      <c r="AO52" s="257"/>
      <c r="AP52" s="261"/>
      <c r="AQ52" s="571">
        <v>7</v>
      </c>
      <c r="AR52" s="135"/>
      <c r="AS52" s="131"/>
    </row>
    <row r="53" spans="1:45" s="168" customFormat="1" ht="48" customHeight="1" x14ac:dyDescent="0.4">
      <c r="A53" s="117" t="s">
        <v>192</v>
      </c>
      <c r="B53" s="424" t="s">
        <v>395</v>
      </c>
      <c r="C53" s="170" t="s">
        <v>288</v>
      </c>
      <c r="D53" s="373">
        <f>AL53</f>
        <v>5</v>
      </c>
      <c r="E53" s="131">
        <f t="shared" si="7"/>
        <v>150</v>
      </c>
      <c r="F53" s="131">
        <f t="shared" si="8"/>
        <v>64</v>
      </c>
      <c r="G53" s="132">
        <f t="shared" si="16"/>
        <v>32</v>
      </c>
      <c r="H53" s="583">
        <f>AJ53*16</f>
        <v>16</v>
      </c>
      <c r="I53" s="583">
        <f t="shared" ref="I53" si="17">AK53*16</f>
        <v>16</v>
      </c>
      <c r="J53" s="237">
        <f t="shared" si="10"/>
        <v>86</v>
      </c>
      <c r="K53" s="254"/>
      <c r="L53" s="255"/>
      <c r="M53" s="253"/>
      <c r="N53" s="123"/>
      <c r="O53" s="256"/>
      <c r="P53" s="255"/>
      <c r="Q53" s="257"/>
      <c r="R53" s="258"/>
      <c r="S53" s="595"/>
      <c r="T53" s="255"/>
      <c r="U53" s="257"/>
      <c r="V53" s="259"/>
      <c r="W53" s="595"/>
      <c r="X53" s="255"/>
      <c r="Y53" s="257"/>
      <c r="Z53" s="259"/>
      <c r="AA53" s="595"/>
      <c r="AB53" s="255"/>
      <c r="AC53" s="257"/>
      <c r="AD53" s="259"/>
      <c r="AE53" s="254"/>
      <c r="AF53" s="255"/>
      <c r="AG53" s="260"/>
      <c r="AH53" s="259"/>
      <c r="AI53" s="254">
        <v>2</v>
      </c>
      <c r="AJ53" s="255">
        <v>1</v>
      </c>
      <c r="AK53" s="257">
        <v>1</v>
      </c>
      <c r="AL53" s="259">
        <v>5</v>
      </c>
      <c r="AM53" s="595"/>
      <c r="AN53" s="583"/>
      <c r="AO53" s="257"/>
      <c r="AP53" s="261"/>
      <c r="AQ53" s="571">
        <v>7</v>
      </c>
      <c r="AR53" s="135"/>
      <c r="AS53" s="131"/>
    </row>
    <row r="54" spans="1:45" s="168" customFormat="1" ht="67.5" customHeight="1" thickBot="1" x14ac:dyDescent="0.45">
      <c r="A54" s="117" t="s">
        <v>301</v>
      </c>
      <c r="B54" s="375" t="s">
        <v>281</v>
      </c>
      <c r="C54" s="170" t="s">
        <v>290</v>
      </c>
      <c r="D54" s="373">
        <f>AL54</f>
        <v>4</v>
      </c>
      <c r="E54" s="131">
        <f t="shared" si="7"/>
        <v>120</v>
      </c>
      <c r="F54" s="131">
        <f t="shared" si="8"/>
        <v>48</v>
      </c>
      <c r="G54" s="132">
        <f>AI54*16</f>
        <v>32</v>
      </c>
      <c r="H54" s="583">
        <f t="shared" si="16"/>
        <v>16</v>
      </c>
      <c r="I54" s="583"/>
      <c r="J54" s="237">
        <f t="shared" si="10"/>
        <v>72</v>
      </c>
      <c r="K54" s="254"/>
      <c r="L54" s="255"/>
      <c r="M54" s="253"/>
      <c r="N54" s="123"/>
      <c r="O54" s="256"/>
      <c r="P54" s="255"/>
      <c r="Q54" s="257"/>
      <c r="R54" s="258"/>
      <c r="S54" s="595"/>
      <c r="T54" s="255"/>
      <c r="U54" s="257"/>
      <c r="V54" s="259"/>
      <c r="W54" s="595"/>
      <c r="X54" s="255"/>
      <c r="Y54" s="257"/>
      <c r="Z54" s="259"/>
      <c r="AA54" s="595"/>
      <c r="AB54" s="255"/>
      <c r="AC54" s="257"/>
      <c r="AD54" s="259"/>
      <c r="AE54" s="254"/>
      <c r="AF54" s="255"/>
      <c r="AG54" s="260"/>
      <c r="AH54" s="259"/>
      <c r="AI54" s="254">
        <v>2</v>
      </c>
      <c r="AJ54" s="255">
        <v>1</v>
      </c>
      <c r="AK54" s="257"/>
      <c r="AL54" s="259">
        <v>4</v>
      </c>
      <c r="AM54" s="595"/>
      <c r="AN54" s="583"/>
      <c r="AO54" s="257"/>
      <c r="AP54" s="261"/>
      <c r="AQ54" s="136">
        <v>7</v>
      </c>
      <c r="AR54" s="135"/>
      <c r="AS54" s="131"/>
    </row>
    <row r="55" spans="1:45" s="384" customFormat="1" ht="19.5" customHeight="1" thickBot="1" x14ac:dyDescent="0.45">
      <c r="A55" s="390"/>
      <c r="B55" s="187" t="s">
        <v>206</v>
      </c>
      <c r="C55" s="377"/>
      <c r="D55" s="448">
        <f>SUM(D56:D71)</f>
        <v>34</v>
      </c>
      <c r="E55" s="379">
        <f>SUM(E58:E71)</f>
        <v>870</v>
      </c>
      <c r="F55" s="379"/>
      <c r="G55" s="585"/>
      <c r="H55" s="414"/>
      <c r="I55" s="414"/>
      <c r="J55" s="586"/>
      <c r="K55" s="823">
        <f>SUM(K58:M71)</f>
        <v>0</v>
      </c>
      <c r="L55" s="824"/>
      <c r="M55" s="825"/>
      <c r="N55" s="381">
        <f>SUM(N58:N71)</f>
        <v>0</v>
      </c>
      <c r="O55" s="823">
        <f>SUM(O58:Q71)</f>
        <v>0</v>
      </c>
      <c r="P55" s="824"/>
      <c r="Q55" s="825"/>
      <c r="R55" s="382">
        <f>SUM(R58:R71)</f>
        <v>0</v>
      </c>
      <c r="S55" s="826">
        <f>SUM(S58:U71)</f>
        <v>0</v>
      </c>
      <c r="T55" s="827"/>
      <c r="U55" s="828"/>
      <c r="V55" s="383">
        <f>SUM(V58:V71)</f>
        <v>0</v>
      </c>
      <c r="W55" s="826">
        <f>SUM(W58:Y71)</f>
        <v>4</v>
      </c>
      <c r="X55" s="827"/>
      <c r="Y55" s="828"/>
      <c r="Z55" s="382">
        <f>SUM(Z56:Z71)</f>
        <v>10</v>
      </c>
      <c r="AA55" s="826">
        <f>SUM(AA58:AC71)</f>
        <v>0</v>
      </c>
      <c r="AB55" s="827"/>
      <c r="AC55" s="828"/>
      <c r="AD55" s="383">
        <f>SUM(AD58:AD71)</f>
        <v>0</v>
      </c>
      <c r="AE55" s="823">
        <f>SUM(AE58:AG71)</f>
        <v>9</v>
      </c>
      <c r="AF55" s="824"/>
      <c r="AG55" s="825"/>
      <c r="AH55" s="383">
        <f>SUM(AH58:AH71)</f>
        <v>12</v>
      </c>
      <c r="AI55" s="823">
        <f>SUM(AI58:AK71)</f>
        <v>9</v>
      </c>
      <c r="AJ55" s="824"/>
      <c r="AK55" s="825"/>
      <c r="AL55" s="383">
        <f>SUM(AL58:AL71)</f>
        <v>12</v>
      </c>
      <c r="AM55" s="826">
        <f>SUM(AM58:AO71)</f>
        <v>0</v>
      </c>
      <c r="AN55" s="827"/>
      <c r="AO55" s="828"/>
      <c r="AP55" s="379">
        <f>SUM(AP58:AP71)</f>
        <v>0</v>
      </c>
      <c r="AQ55" s="383"/>
      <c r="AR55" s="584"/>
      <c r="AS55" s="379"/>
    </row>
    <row r="56" spans="1:45" s="168" customFormat="1" ht="82.5" customHeight="1" thickBot="1" x14ac:dyDescent="0.45">
      <c r="A56" s="404" t="s">
        <v>162</v>
      </c>
      <c r="B56" s="424" t="s">
        <v>275</v>
      </c>
      <c r="C56" s="189" t="s">
        <v>285</v>
      </c>
      <c r="D56" s="818">
        <f>Z56</f>
        <v>5</v>
      </c>
      <c r="E56" s="807">
        <f>D56*30</f>
        <v>150</v>
      </c>
      <c r="F56" s="807">
        <f>G56+H56+I56</f>
        <v>64</v>
      </c>
      <c r="G56" s="820">
        <f>W56*16</f>
        <v>32</v>
      </c>
      <c r="H56" s="822">
        <f>X56*16</f>
        <v>16</v>
      </c>
      <c r="I56" s="822">
        <f t="shared" ref="I56" si="18">Y56*16</f>
        <v>16</v>
      </c>
      <c r="J56" s="829">
        <f>E56-F56</f>
        <v>86</v>
      </c>
      <c r="K56" s="831"/>
      <c r="L56" s="833"/>
      <c r="M56" s="810"/>
      <c r="N56" s="836"/>
      <c r="O56" s="831"/>
      <c r="P56" s="833"/>
      <c r="Q56" s="810"/>
      <c r="R56" s="838"/>
      <c r="S56" s="840"/>
      <c r="T56" s="842"/>
      <c r="U56" s="843"/>
      <c r="V56" s="846"/>
      <c r="W56" s="845">
        <v>2</v>
      </c>
      <c r="X56" s="842">
        <v>1</v>
      </c>
      <c r="Y56" s="848">
        <v>1</v>
      </c>
      <c r="Z56" s="850">
        <v>5</v>
      </c>
      <c r="AA56" s="845"/>
      <c r="AB56" s="842"/>
      <c r="AC56" s="848"/>
      <c r="AD56" s="685"/>
      <c r="AE56" s="845"/>
      <c r="AF56" s="842"/>
      <c r="AG56" s="848"/>
      <c r="AH56" s="685"/>
      <c r="AI56" s="845"/>
      <c r="AJ56" s="842"/>
      <c r="AK56" s="843"/>
      <c r="AL56" s="685"/>
      <c r="AM56" s="840"/>
      <c r="AN56" s="852"/>
      <c r="AO56" s="843"/>
      <c r="AP56" s="854"/>
      <c r="AQ56" s="685">
        <v>4</v>
      </c>
      <c r="AR56" s="685"/>
      <c r="AS56" s="844"/>
    </row>
    <row r="57" spans="1:45" s="168" customFormat="1" ht="66" customHeight="1" thickBot="1" x14ac:dyDescent="0.45">
      <c r="A57" s="404" t="s">
        <v>174</v>
      </c>
      <c r="B57" s="424" t="s">
        <v>276</v>
      </c>
      <c r="C57" s="189" t="s">
        <v>285</v>
      </c>
      <c r="D57" s="686"/>
      <c r="E57" s="819"/>
      <c r="F57" s="819"/>
      <c r="G57" s="821"/>
      <c r="H57" s="822"/>
      <c r="I57" s="822"/>
      <c r="J57" s="830"/>
      <c r="K57" s="832"/>
      <c r="L57" s="834"/>
      <c r="M57" s="835"/>
      <c r="N57" s="837"/>
      <c r="O57" s="832"/>
      <c r="P57" s="834"/>
      <c r="Q57" s="835"/>
      <c r="R57" s="839"/>
      <c r="S57" s="841"/>
      <c r="T57" s="834"/>
      <c r="U57" s="835"/>
      <c r="V57" s="847"/>
      <c r="W57" s="832"/>
      <c r="X57" s="834"/>
      <c r="Y57" s="849"/>
      <c r="Z57" s="851"/>
      <c r="AA57" s="832"/>
      <c r="AB57" s="834"/>
      <c r="AC57" s="849"/>
      <c r="AD57" s="686"/>
      <c r="AE57" s="832"/>
      <c r="AF57" s="834"/>
      <c r="AG57" s="849"/>
      <c r="AH57" s="686"/>
      <c r="AI57" s="832"/>
      <c r="AJ57" s="834"/>
      <c r="AK57" s="835"/>
      <c r="AL57" s="686"/>
      <c r="AM57" s="841"/>
      <c r="AN57" s="853"/>
      <c r="AO57" s="835"/>
      <c r="AP57" s="855"/>
      <c r="AQ57" s="686"/>
      <c r="AR57" s="686"/>
      <c r="AS57" s="819"/>
    </row>
    <row r="58" spans="1:45" s="168" customFormat="1" ht="42.6" customHeight="1" thickBot="1" x14ac:dyDescent="0.45">
      <c r="A58" s="404" t="s">
        <v>175</v>
      </c>
      <c r="B58" s="424" t="s">
        <v>378</v>
      </c>
      <c r="C58" s="170" t="s">
        <v>288</v>
      </c>
      <c r="D58" s="818">
        <f>Z58</f>
        <v>5</v>
      </c>
      <c r="E58" s="807">
        <f>D58*30</f>
        <v>150</v>
      </c>
      <c r="F58" s="807">
        <f>G58+H58+I58</f>
        <v>64</v>
      </c>
      <c r="G58" s="820">
        <f>W58*16</f>
        <v>32</v>
      </c>
      <c r="H58" s="822">
        <f t="shared" ref="H58" si="19">X58*16</f>
        <v>32</v>
      </c>
      <c r="I58" s="822"/>
      <c r="J58" s="829">
        <f>E58-F58</f>
        <v>86</v>
      </c>
      <c r="K58" s="831"/>
      <c r="L58" s="833"/>
      <c r="M58" s="810"/>
      <c r="N58" s="836"/>
      <c r="O58" s="831"/>
      <c r="P58" s="833"/>
      <c r="Q58" s="810"/>
      <c r="R58" s="838"/>
      <c r="S58" s="840"/>
      <c r="T58" s="842"/>
      <c r="U58" s="843"/>
      <c r="V58" s="846"/>
      <c r="W58" s="845">
        <v>2</v>
      </c>
      <c r="X58" s="842">
        <v>2</v>
      </c>
      <c r="Y58" s="848"/>
      <c r="Z58" s="685">
        <v>5</v>
      </c>
      <c r="AA58" s="845"/>
      <c r="AB58" s="842"/>
      <c r="AC58" s="848"/>
      <c r="AD58" s="685"/>
      <c r="AE58" s="845"/>
      <c r="AF58" s="842"/>
      <c r="AG58" s="848"/>
      <c r="AH58" s="685"/>
      <c r="AI58" s="845"/>
      <c r="AJ58" s="842"/>
      <c r="AK58" s="843"/>
      <c r="AL58" s="685"/>
      <c r="AM58" s="840"/>
      <c r="AN58" s="852"/>
      <c r="AO58" s="843"/>
      <c r="AP58" s="854"/>
      <c r="AQ58" s="685">
        <v>4</v>
      </c>
      <c r="AR58" s="685"/>
      <c r="AS58" s="844"/>
    </row>
    <row r="59" spans="1:45" s="168" customFormat="1" ht="45" customHeight="1" thickBot="1" x14ac:dyDescent="0.45">
      <c r="A59" s="404" t="s">
        <v>176</v>
      </c>
      <c r="B59" s="424" t="s">
        <v>379</v>
      </c>
      <c r="C59" s="170" t="s">
        <v>288</v>
      </c>
      <c r="D59" s="686"/>
      <c r="E59" s="819"/>
      <c r="F59" s="807"/>
      <c r="G59" s="821"/>
      <c r="H59" s="822"/>
      <c r="I59" s="822"/>
      <c r="J59" s="830"/>
      <c r="K59" s="832"/>
      <c r="L59" s="834"/>
      <c r="M59" s="835"/>
      <c r="N59" s="837"/>
      <c r="O59" s="832"/>
      <c r="P59" s="834"/>
      <c r="Q59" s="835"/>
      <c r="R59" s="839"/>
      <c r="S59" s="841"/>
      <c r="T59" s="834"/>
      <c r="U59" s="835"/>
      <c r="V59" s="847"/>
      <c r="W59" s="832"/>
      <c r="X59" s="834"/>
      <c r="Y59" s="849"/>
      <c r="Z59" s="686"/>
      <c r="AA59" s="832"/>
      <c r="AB59" s="834"/>
      <c r="AC59" s="849"/>
      <c r="AD59" s="686"/>
      <c r="AE59" s="832"/>
      <c r="AF59" s="834"/>
      <c r="AG59" s="849"/>
      <c r="AH59" s="686"/>
      <c r="AI59" s="832"/>
      <c r="AJ59" s="834"/>
      <c r="AK59" s="835"/>
      <c r="AL59" s="686"/>
      <c r="AM59" s="841"/>
      <c r="AN59" s="853"/>
      <c r="AO59" s="835"/>
      <c r="AP59" s="855"/>
      <c r="AQ59" s="686"/>
      <c r="AR59" s="686"/>
      <c r="AS59" s="819"/>
    </row>
    <row r="60" spans="1:45" s="168" customFormat="1" ht="44.4" customHeight="1" thickBot="1" x14ac:dyDescent="0.45">
      <c r="A60" s="404" t="s">
        <v>177</v>
      </c>
      <c r="B60" s="601" t="s">
        <v>396</v>
      </c>
      <c r="C60" s="170" t="s">
        <v>288</v>
      </c>
      <c r="D60" s="856">
        <f>AH60</f>
        <v>4</v>
      </c>
      <c r="E60" s="857">
        <f t="shared" ref="E60" si="20">D60*30</f>
        <v>120</v>
      </c>
      <c r="F60" s="844">
        <f t="shared" ref="F60" si="21">G60+H60+I60</f>
        <v>48</v>
      </c>
      <c r="G60" s="858">
        <f>16*AE60</f>
        <v>32</v>
      </c>
      <c r="H60" s="822"/>
      <c r="I60" s="822">
        <f t="shared" ref="I60" si="22">16*AG60</f>
        <v>16</v>
      </c>
      <c r="J60" s="860">
        <f t="shared" ref="J60" si="23">E60-F60</f>
        <v>72</v>
      </c>
      <c r="K60" s="831"/>
      <c r="L60" s="833"/>
      <c r="M60" s="810"/>
      <c r="N60" s="836"/>
      <c r="O60" s="831"/>
      <c r="P60" s="833"/>
      <c r="Q60" s="810"/>
      <c r="R60" s="838"/>
      <c r="S60" s="808"/>
      <c r="T60" s="833"/>
      <c r="U60" s="810"/>
      <c r="V60" s="859"/>
      <c r="W60" s="808"/>
      <c r="X60" s="833"/>
      <c r="Y60" s="810"/>
      <c r="Z60" s="859"/>
      <c r="AA60" s="808"/>
      <c r="AB60" s="833"/>
      <c r="AC60" s="810"/>
      <c r="AD60" s="861"/>
      <c r="AE60" s="831">
        <v>2</v>
      </c>
      <c r="AF60" s="833"/>
      <c r="AG60" s="862">
        <v>1</v>
      </c>
      <c r="AH60" s="861">
        <v>4</v>
      </c>
      <c r="AI60" s="831"/>
      <c r="AJ60" s="833"/>
      <c r="AK60" s="810"/>
      <c r="AL60" s="861"/>
      <c r="AM60" s="808"/>
      <c r="AN60" s="809"/>
      <c r="AO60" s="810"/>
      <c r="AP60" s="814"/>
      <c r="AQ60" s="861">
        <v>6</v>
      </c>
      <c r="AR60" s="861"/>
      <c r="AS60" s="807"/>
    </row>
    <row r="61" spans="1:45" s="168" customFormat="1" ht="42" customHeight="1" thickBot="1" x14ac:dyDescent="0.45">
      <c r="A61" s="404" t="s">
        <v>178</v>
      </c>
      <c r="B61" s="601" t="s">
        <v>397</v>
      </c>
      <c r="C61" s="170" t="s">
        <v>288</v>
      </c>
      <c r="D61" s="686"/>
      <c r="E61" s="819"/>
      <c r="F61" s="819"/>
      <c r="G61" s="858"/>
      <c r="H61" s="822"/>
      <c r="I61" s="822"/>
      <c r="J61" s="830"/>
      <c r="K61" s="832"/>
      <c r="L61" s="834"/>
      <c r="M61" s="835"/>
      <c r="N61" s="837"/>
      <c r="O61" s="832"/>
      <c r="P61" s="834"/>
      <c r="Q61" s="835"/>
      <c r="R61" s="839"/>
      <c r="S61" s="841"/>
      <c r="T61" s="834"/>
      <c r="U61" s="835"/>
      <c r="V61" s="847"/>
      <c r="W61" s="841"/>
      <c r="X61" s="834"/>
      <c r="Y61" s="835"/>
      <c r="Z61" s="847"/>
      <c r="AA61" s="841"/>
      <c r="AB61" s="834"/>
      <c r="AC61" s="835"/>
      <c r="AD61" s="686"/>
      <c r="AE61" s="832"/>
      <c r="AF61" s="834"/>
      <c r="AG61" s="849"/>
      <c r="AH61" s="686"/>
      <c r="AI61" s="832"/>
      <c r="AJ61" s="834"/>
      <c r="AK61" s="835"/>
      <c r="AL61" s="686"/>
      <c r="AM61" s="841"/>
      <c r="AN61" s="853"/>
      <c r="AO61" s="835"/>
      <c r="AP61" s="855"/>
      <c r="AQ61" s="686"/>
      <c r="AR61" s="686"/>
      <c r="AS61" s="819"/>
    </row>
    <row r="62" spans="1:45" s="168" customFormat="1" ht="51.6" customHeight="1" thickBot="1" x14ac:dyDescent="0.45">
      <c r="A62" s="404" t="s">
        <v>302</v>
      </c>
      <c r="B62" s="449" t="s">
        <v>314</v>
      </c>
      <c r="C62" s="189" t="s">
        <v>285</v>
      </c>
      <c r="D62" s="791">
        <f t="shared" ref="D62" si="24">AH62</f>
        <v>4</v>
      </c>
      <c r="E62" s="857">
        <f t="shared" ref="E62:E66" si="25">D62*30</f>
        <v>120</v>
      </c>
      <c r="F62" s="844">
        <f t="shared" ref="F62:F66" si="26">G62+H62+I62</f>
        <v>48</v>
      </c>
      <c r="G62" s="858">
        <f>AE62*16</f>
        <v>32</v>
      </c>
      <c r="H62" s="822">
        <f t="shared" ref="H62:H65" si="27">AF62*16</f>
        <v>16</v>
      </c>
      <c r="I62" s="822"/>
      <c r="J62" s="860">
        <f t="shared" ref="J62:J66" si="28">E62-F62</f>
        <v>72</v>
      </c>
      <c r="K62" s="831"/>
      <c r="L62" s="833"/>
      <c r="M62" s="810"/>
      <c r="N62" s="836"/>
      <c r="O62" s="831"/>
      <c r="P62" s="833"/>
      <c r="Q62" s="810"/>
      <c r="R62" s="838"/>
      <c r="S62" s="808"/>
      <c r="T62" s="833"/>
      <c r="U62" s="810"/>
      <c r="V62" s="859"/>
      <c r="W62" s="808"/>
      <c r="X62" s="833"/>
      <c r="Y62" s="810"/>
      <c r="Z62" s="859"/>
      <c r="AA62" s="808"/>
      <c r="AB62" s="833"/>
      <c r="AC62" s="810"/>
      <c r="AD62" s="861"/>
      <c r="AE62" s="831">
        <v>2</v>
      </c>
      <c r="AF62" s="833">
        <v>1</v>
      </c>
      <c r="AG62" s="862"/>
      <c r="AH62" s="861">
        <v>4</v>
      </c>
      <c r="AI62" s="831"/>
      <c r="AJ62" s="833"/>
      <c r="AK62" s="810"/>
      <c r="AL62" s="861"/>
      <c r="AM62" s="808"/>
      <c r="AN62" s="809"/>
      <c r="AO62" s="810"/>
      <c r="AP62" s="814"/>
      <c r="AQ62" s="861">
        <v>6</v>
      </c>
      <c r="AR62" s="861"/>
      <c r="AS62" s="807"/>
    </row>
    <row r="63" spans="1:45" s="168" customFormat="1" ht="84.6" customHeight="1" thickBot="1" x14ac:dyDescent="0.45">
      <c r="A63" s="404" t="s">
        <v>303</v>
      </c>
      <c r="B63" s="449" t="s">
        <v>327</v>
      </c>
      <c r="C63" s="189" t="s">
        <v>285</v>
      </c>
      <c r="D63" s="863"/>
      <c r="E63" s="819">
        <f t="shared" si="25"/>
        <v>0</v>
      </c>
      <c r="F63" s="819">
        <f t="shared" si="26"/>
        <v>0</v>
      </c>
      <c r="G63" s="858">
        <f>AE63*16</f>
        <v>0</v>
      </c>
      <c r="H63" s="822">
        <f t="shared" si="27"/>
        <v>0</v>
      </c>
      <c r="I63" s="822"/>
      <c r="J63" s="830">
        <f t="shared" si="28"/>
        <v>0</v>
      </c>
      <c r="K63" s="832"/>
      <c r="L63" s="834"/>
      <c r="M63" s="835"/>
      <c r="N63" s="837"/>
      <c r="O63" s="832"/>
      <c r="P63" s="834"/>
      <c r="Q63" s="835"/>
      <c r="R63" s="839"/>
      <c r="S63" s="841"/>
      <c r="T63" s="834"/>
      <c r="U63" s="835"/>
      <c r="V63" s="847"/>
      <c r="W63" s="841"/>
      <c r="X63" s="834"/>
      <c r="Y63" s="835"/>
      <c r="Z63" s="847"/>
      <c r="AA63" s="841"/>
      <c r="AB63" s="834"/>
      <c r="AC63" s="835"/>
      <c r="AD63" s="686"/>
      <c r="AE63" s="832"/>
      <c r="AF63" s="834"/>
      <c r="AG63" s="849"/>
      <c r="AH63" s="686"/>
      <c r="AI63" s="832"/>
      <c r="AJ63" s="834"/>
      <c r="AK63" s="835"/>
      <c r="AL63" s="686"/>
      <c r="AM63" s="841"/>
      <c r="AN63" s="853"/>
      <c r="AO63" s="835"/>
      <c r="AP63" s="855"/>
      <c r="AQ63" s="686"/>
      <c r="AR63" s="686"/>
      <c r="AS63" s="819"/>
    </row>
    <row r="64" spans="1:45" s="168" customFormat="1" ht="69" customHeight="1" thickBot="1" x14ac:dyDescent="0.45">
      <c r="A64" s="404" t="s">
        <v>231</v>
      </c>
      <c r="B64" s="375" t="s">
        <v>273</v>
      </c>
      <c r="C64" s="189" t="s">
        <v>285</v>
      </c>
      <c r="D64" s="866">
        <f t="shared" ref="D64" si="29">AH64</f>
        <v>4</v>
      </c>
      <c r="E64" s="857">
        <f t="shared" si="25"/>
        <v>120</v>
      </c>
      <c r="F64" s="844">
        <f t="shared" si="26"/>
        <v>48</v>
      </c>
      <c r="G64" s="858">
        <f>AE64*16</f>
        <v>32</v>
      </c>
      <c r="H64" s="822">
        <f t="shared" si="27"/>
        <v>16</v>
      </c>
      <c r="I64" s="822"/>
      <c r="J64" s="860">
        <f t="shared" si="28"/>
        <v>72</v>
      </c>
      <c r="K64" s="831"/>
      <c r="L64" s="833"/>
      <c r="M64" s="810"/>
      <c r="N64" s="864"/>
      <c r="O64" s="831"/>
      <c r="P64" s="833"/>
      <c r="Q64" s="810"/>
      <c r="R64" s="870"/>
      <c r="S64" s="808"/>
      <c r="T64" s="833"/>
      <c r="U64" s="810"/>
      <c r="V64" s="868"/>
      <c r="W64" s="808"/>
      <c r="X64" s="833"/>
      <c r="Y64" s="810"/>
      <c r="Z64" s="868"/>
      <c r="AA64" s="808"/>
      <c r="AB64" s="833"/>
      <c r="AC64" s="810"/>
      <c r="AD64" s="861"/>
      <c r="AE64" s="831">
        <v>2</v>
      </c>
      <c r="AF64" s="833">
        <v>1</v>
      </c>
      <c r="AG64" s="862"/>
      <c r="AH64" s="861">
        <v>4</v>
      </c>
      <c r="AI64" s="831"/>
      <c r="AJ64" s="833"/>
      <c r="AK64" s="810"/>
      <c r="AL64" s="861"/>
      <c r="AM64" s="808"/>
      <c r="AN64" s="809"/>
      <c r="AO64" s="810"/>
      <c r="AP64" s="814"/>
      <c r="AQ64" s="861">
        <v>6</v>
      </c>
      <c r="AR64" s="861"/>
      <c r="AS64" s="807"/>
    </row>
    <row r="65" spans="1:53" s="168" customFormat="1" ht="46.8" customHeight="1" thickBot="1" x14ac:dyDescent="0.45">
      <c r="A65" s="404" t="s">
        <v>232</v>
      </c>
      <c r="B65" s="375" t="s">
        <v>354</v>
      </c>
      <c r="C65" s="170" t="s">
        <v>290</v>
      </c>
      <c r="D65" s="867"/>
      <c r="E65" s="819">
        <f t="shared" si="25"/>
        <v>0</v>
      </c>
      <c r="F65" s="819">
        <f t="shared" si="26"/>
        <v>0</v>
      </c>
      <c r="G65" s="858">
        <f>AE65*16</f>
        <v>0</v>
      </c>
      <c r="H65" s="822">
        <f t="shared" si="27"/>
        <v>0</v>
      </c>
      <c r="I65" s="822"/>
      <c r="J65" s="830">
        <f t="shared" si="28"/>
        <v>0</v>
      </c>
      <c r="K65" s="832"/>
      <c r="L65" s="834"/>
      <c r="M65" s="835"/>
      <c r="N65" s="865"/>
      <c r="O65" s="832"/>
      <c r="P65" s="834"/>
      <c r="Q65" s="835"/>
      <c r="R65" s="871"/>
      <c r="S65" s="841"/>
      <c r="T65" s="834"/>
      <c r="U65" s="835"/>
      <c r="V65" s="869"/>
      <c r="W65" s="841"/>
      <c r="X65" s="834"/>
      <c r="Y65" s="835"/>
      <c r="Z65" s="869"/>
      <c r="AA65" s="841"/>
      <c r="AB65" s="834"/>
      <c r="AC65" s="835"/>
      <c r="AD65" s="686"/>
      <c r="AE65" s="832"/>
      <c r="AF65" s="834"/>
      <c r="AG65" s="849"/>
      <c r="AH65" s="686"/>
      <c r="AI65" s="832"/>
      <c r="AJ65" s="834"/>
      <c r="AK65" s="835"/>
      <c r="AL65" s="686"/>
      <c r="AM65" s="841"/>
      <c r="AN65" s="853"/>
      <c r="AO65" s="835"/>
      <c r="AP65" s="855"/>
      <c r="AQ65" s="686"/>
      <c r="AR65" s="686"/>
      <c r="AS65" s="819"/>
    </row>
    <row r="66" spans="1:53" s="168" customFormat="1" ht="49.2" customHeight="1" thickBot="1" x14ac:dyDescent="0.45">
      <c r="A66" s="404" t="s">
        <v>328</v>
      </c>
      <c r="B66" s="601" t="s">
        <v>398</v>
      </c>
      <c r="C66" s="170" t="s">
        <v>288</v>
      </c>
      <c r="D66" s="856">
        <f>AL66</f>
        <v>4</v>
      </c>
      <c r="E66" s="857">
        <f t="shared" si="25"/>
        <v>120</v>
      </c>
      <c r="F66" s="857">
        <f t="shared" si="26"/>
        <v>48</v>
      </c>
      <c r="G66" s="858">
        <f>AI66*16</f>
        <v>32</v>
      </c>
      <c r="H66" s="822"/>
      <c r="I66" s="822">
        <f t="shared" ref="I66" si="30">AK66*16</f>
        <v>16</v>
      </c>
      <c r="J66" s="860">
        <f t="shared" si="28"/>
        <v>72</v>
      </c>
      <c r="K66" s="831"/>
      <c r="L66" s="833"/>
      <c r="M66" s="810"/>
      <c r="N66" s="864"/>
      <c r="O66" s="831"/>
      <c r="P66" s="833"/>
      <c r="Q66" s="810"/>
      <c r="R66" s="870"/>
      <c r="S66" s="808"/>
      <c r="T66" s="833"/>
      <c r="U66" s="810"/>
      <c r="V66" s="868"/>
      <c r="W66" s="808"/>
      <c r="X66" s="833"/>
      <c r="Y66" s="810"/>
      <c r="Z66" s="868"/>
      <c r="AA66" s="808"/>
      <c r="AB66" s="833"/>
      <c r="AC66" s="810"/>
      <c r="AD66" s="861"/>
      <c r="AE66" s="831"/>
      <c r="AF66" s="833"/>
      <c r="AG66" s="862"/>
      <c r="AH66" s="861"/>
      <c r="AI66" s="831">
        <v>2</v>
      </c>
      <c r="AJ66" s="833"/>
      <c r="AK66" s="810">
        <v>1</v>
      </c>
      <c r="AL66" s="861">
        <v>4</v>
      </c>
      <c r="AM66" s="808"/>
      <c r="AN66" s="809"/>
      <c r="AO66" s="810"/>
      <c r="AP66" s="814"/>
      <c r="AQ66" s="861">
        <v>7</v>
      </c>
      <c r="AR66" s="861"/>
      <c r="AS66" s="807"/>
    </row>
    <row r="67" spans="1:53" s="168" customFormat="1" ht="48" customHeight="1" thickBot="1" x14ac:dyDescent="0.45">
      <c r="A67" s="404" t="s">
        <v>329</v>
      </c>
      <c r="B67" s="601" t="s">
        <v>399</v>
      </c>
      <c r="C67" s="170" t="s">
        <v>288</v>
      </c>
      <c r="D67" s="861"/>
      <c r="E67" s="807"/>
      <c r="F67" s="872"/>
      <c r="G67" s="873"/>
      <c r="H67" s="874"/>
      <c r="I67" s="874"/>
      <c r="J67" s="829"/>
      <c r="K67" s="832"/>
      <c r="L67" s="834"/>
      <c r="M67" s="835"/>
      <c r="N67" s="865"/>
      <c r="O67" s="832"/>
      <c r="P67" s="834"/>
      <c r="Q67" s="835"/>
      <c r="R67" s="871"/>
      <c r="S67" s="841"/>
      <c r="T67" s="834"/>
      <c r="U67" s="835"/>
      <c r="V67" s="869"/>
      <c r="W67" s="841"/>
      <c r="X67" s="834"/>
      <c r="Y67" s="835"/>
      <c r="Z67" s="869"/>
      <c r="AA67" s="841"/>
      <c r="AB67" s="834"/>
      <c r="AC67" s="835"/>
      <c r="AD67" s="686"/>
      <c r="AE67" s="832"/>
      <c r="AF67" s="834"/>
      <c r="AG67" s="849"/>
      <c r="AH67" s="686"/>
      <c r="AI67" s="832"/>
      <c r="AJ67" s="834"/>
      <c r="AK67" s="835"/>
      <c r="AL67" s="686"/>
      <c r="AM67" s="841"/>
      <c r="AN67" s="853"/>
      <c r="AO67" s="835"/>
      <c r="AP67" s="855"/>
      <c r="AQ67" s="686"/>
      <c r="AR67" s="686"/>
      <c r="AS67" s="819"/>
    </row>
    <row r="68" spans="1:53" s="168" customFormat="1" ht="70.2" customHeight="1" thickBot="1" x14ac:dyDescent="0.45">
      <c r="A68" s="404" t="s">
        <v>330</v>
      </c>
      <c r="B68" s="601" t="s">
        <v>400</v>
      </c>
      <c r="C68" s="170" t="s">
        <v>288</v>
      </c>
      <c r="D68" s="856">
        <f>AL68</f>
        <v>4</v>
      </c>
      <c r="E68" s="857">
        <f t="shared" ref="E68" si="31">D68*30</f>
        <v>120</v>
      </c>
      <c r="F68" s="857">
        <f t="shared" ref="F68" si="32">G68+H68+I68</f>
        <v>48</v>
      </c>
      <c r="G68" s="858">
        <f>AI68*16</f>
        <v>32</v>
      </c>
      <c r="H68" s="822"/>
      <c r="I68" s="822">
        <f>AK68*16</f>
        <v>16</v>
      </c>
      <c r="J68" s="860">
        <f t="shared" ref="J68" si="33">E68-F68</f>
        <v>72</v>
      </c>
      <c r="K68" s="831"/>
      <c r="L68" s="833"/>
      <c r="M68" s="810"/>
      <c r="N68" s="864"/>
      <c r="O68" s="831"/>
      <c r="P68" s="833"/>
      <c r="Q68" s="810"/>
      <c r="R68" s="870"/>
      <c r="S68" s="808"/>
      <c r="T68" s="833"/>
      <c r="U68" s="810"/>
      <c r="V68" s="868"/>
      <c r="W68" s="808"/>
      <c r="X68" s="833"/>
      <c r="Y68" s="810"/>
      <c r="Z68" s="868"/>
      <c r="AA68" s="808"/>
      <c r="AB68" s="833"/>
      <c r="AC68" s="810"/>
      <c r="AD68" s="861"/>
      <c r="AE68" s="831"/>
      <c r="AF68" s="833"/>
      <c r="AG68" s="862"/>
      <c r="AH68" s="861"/>
      <c r="AI68" s="831">
        <v>2</v>
      </c>
      <c r="AJ68" s="833"/>
      <c r="AK68" s="810">
        <v>1</v>
      </c>
      <c r="AL68" s="861">
        <v>4</v>
      </c>
      <c r="AM68" s="808"/>
      <c r="AN68" s="809"/>
      <c r="AO68" s="810"/>
      <c r="AP68" s="814"/>
      <c r="AQ68" s="861">
        <v>7</v>
      </c>
      <c r="AR68" s="861"/>
      <c r="AS68" s="807"/>
    </row>
    <row r="69" spans="1:53" s="168" customFormat="1" ht="91.8" customHeight="1" thickBot="1" x14ac:dyDescent="0.45">
      <c r="A69" s="404" t="s">
        <v>331</v>
      </c>
      <c r="B69" s="601" t="s">
        <v>401</v>
      </c>
      <c r="C69" s="170" t="s">
        <v>288</v>
      </c>
      <c r="D69" s="861"/>
      <c r="E69" s="807"/>
      <c r="F69" s="872"/>
      <c r="G69" s="873"/>
      <c r="H69" s="874"/>
      <c r="I69" s="874"/>
      <c r="J69" s="829"/>
      <c r="K69" s="832"/>
      <c r="L69" s="834"/>
      <c r="M69" s="835"/>
      <c r="N69" s="865"/>
      <c r="O69" s="832"/>
      <c r="P69" s="834"/>
      <c r="Q69" s="835"/>
      <c r="R69" s="871"/>
      <c r="S69" s="841"/>
      <c r="T69" s="834"/>
      <c r="U69" s="835"/>
      <c r="V69" s="869"/>
      <c r="W69" s="841"/>
      <c r="X69" s="834"/>
      <c r="Y69" s="835"/>
      <c r="Z69" s="869"/>
      <c r="AA69" s="841"/>
      <c r="AB69" s="834"/>
      <c r="AC69" s="835"/>
      <c r="AD69" s="686"/>
      <c r="AE69" s="832"/>
      <c r="AF69" s="834"/>
      <c r="AG69" s="849"/>
      <c r="AH69" s="686"/>
      <c r="AI69" s="832"/>
      <c r="AJ69" s="834"/>
      <c r="AK69" s="835"/>
      <c r="AL69" s="686"/>
      <c r="AM69" s="841"/>
      <c r="AN69" s="853"/>
      <c r="AO69" s="835"/>
      <c r="AP69" s="855"/>
      <c r="AQ69" s="686"/>
      <c r="AR69" s="686"/>
      <c r="AS69" s="819"/>
    </row>
    <row r="70" spans="1:53" s="168" customFormat="1" ht="106.8" customHeight="1" thickBot="1" x14ac:dyDescent="0.45">
      <c r="A70" s="404" t="s">
        <v>332</v>
      </c>
      <c r="B70" s="601" t="s">
        <v>402</v>
      </c>
      <c r="C70" s="170" t="s">
        <v>288</v>
      </c>
      <c r="D70" s="875">
        <f>AL70</f>
        <v>4</v>
      </c>
      <c r="E70" s="877">
        <f t="shared" ref="E70" si="34">D70*30</f>
        <v>120</v>
      </c>
      <c r="F70" s="877">
        <f t="shared" ref="F70" si="35">G70+H70+I70</f>
        <v>48</v>
      </c>
      <c r="G70" s="879">
        <f>AI70*16</f>
        <v>32</v>
      </c>
      <c r="H70" s="881"/>
      <c r="I70" s="881">
        <f t="shared" ref="I70" si="36">AK70*16</f>
        <v>16</v>
      </c>
      <c r="J70" s="889">
        <f t="shared" ref="J70" si="37">E70-F70</f>
        <v>72</v>
      </c>
      <c r="K70" s="891"/>
      <c r="L70" s="833"/>
      <c r="M70" s="810"/>
      <c r="N70" s="864"/>
      <c r="O70" s="831"/>
      <c r="P70" s="833"/>
      <c r="Q70" s="810"/>
      <c r="R70" s="870"/>
      <c r="S70" s="808"/>
      <c r="T70" s="833"/>
      <c r="U70" s="810"/>
      <c r="V70" s="868"/>
      <c r="W70" s="808"/>
      <c r="X70" s="833"/>
      <c r="Y70" s="810"/>
      <c r="Z70" s="868"/>
      <c r="AA70" s="808"/>
      <c r="AB70" s="833"/>
      <c r="AC70" s="810"/>
      <c r="AD70" s="802"/>
      <c r="AE70" s="831"/>
      <c r="AF70" s="833"/>
      <c r="AG70" s="862"/>
      <c r="AH70" s="802"/>
      <c r="AI70" s="831">
        <v>2</v>
      </c>
      <c r="AJ70" s="833"/>
      <c r="AK70" s="810">
        <v>1</v>
      </c>
      <c r="AL70" s="802">
        <v>4</v>
      </c>
      <c r="AM70" s="808"/>
      <c r="AN70" s="809"/>
      <c r="AO70" s="810"/>
      <c r="AP70" s="814"/>
      <c r="AQ70" s="861">
        <v>7</v>
      </c>
      <c r="AR70" s="861"/>
      <c r="AS70" s="807"/>
    </row>
    <row r="71" spans="1:53" s="168" customFormat="1" ht="87" customHeight="1" thickBot="1" x14ac:dyDescent="0.45">
      <c r="A71" s="404" t="s">
        <v>333</v>
      </c>
      <c r="B71" s="601" t="s">
        <v>423</v>
      </c>
      <c r="C71" s="170" t="s">
        <v>288</v>
      </c>
      <c r="D71" s="876"/>
      <c r="E71" s="878"/>
      <c r="F71" s="878"/>
      <c r="G71" s="880"/>
      <c r="H71" s="882"/>
      <c r="I71" s="882"/>
      <c r="J71" s="890"/>
      <c r="K71" s="892"/>
      <c r="L71" s="834"/>
      <c r="M71" s="835"/>
      <c r="N71" s="865"/>
      <c r="O71" s="832"/>
      <c r="P71" s="834"/>
      <c r="Q71" s="835"/>
      <c r="R71" s="871"/>
      <c r="S71" s="841"/>
      <c r="T71" s="834"/>
      <c r="U71" s="835"/>
      <c r="V71" s="869"/>
      <c r="W71" s="841"/>
      <c r="X71" s="834"/>
      <c r="Y71" s="835"/>
      <c r="Z71" s="869"/>
      <c r="AA71" s="841"/>
      <c r="AB71" s="834"/>
      <c r="AC71" s="835"/>
      <c r="AD71" s="883"/>
      <c r="AE71" s="832"/>
      <c r="AF71" s="834"/>
      <c r="AG71" s="849"/>
      <c r="AH71" s="883"/>
      <c r="AI71" s="832"/>
      <c r="AJ71" s="834"/>
      <c r="AK71" s="835"/>
      <c r="AL71" s="883"/>
      <c r="AM71" s="841"/>
      <c r="AN71" s="853"/>
      <c r="AO71" s="835"/>
      <c r="AP71" s="855"/>
      <c r="AQ71" s="686"/>
      <c r="AR71" s="686"/>
      <c r="AS71" s="819"/>
    </row>
    <row r="72" spans="1:53" ht="42.75" customHeight="1" x14ac:dyDescent="0.25">
      <c r="A72" s="574"/>
      <c r="B72" s="574"/>
      <c r="C72" s="574"/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74"/>
      <c r="AA72" s="574"/>
      <c r="AB72" s="574"/>
      <c r="AC72" s="574"/>
      <c r="AD72" s="574"/>
      <c r="AE72" s="574"/>
      <c r="AF72" s="574"/>
      <c r="AG72" s="574"/>
      <c r="AH72" s="574"/>
      <c r="AI72" s="574"/>
      <c r="AJ72" s="574"/>
      <c r="AK72" s="574"/>
      <c r="AL72" s="574"/>
      <c r="AM72" s="574"/>
      <c r="AN72" s="574"/>
      <c r="AO72" s="574"/>
      <c r="AP72" s="574"/>
      <c r="AQ72" s="574"/>
      <c r="AR72" s="574"/>
      <c r="AS72" s="574"/>
    </row>
    <row r="73" spans="1:53" s="4" customFormat="1" ht="21" x14ac:dyDescent="0.4">
      <c r="A73" s="425"/>
      <c r="B73" s="426" t="s">
        <v>384</v>
      </c>
      <c r="D73" s="425"/>
      <c r="E73" s="425" t="s">
        <v>421</v>
      </c>
      <c r="F73" s="422"/>
      <c r="G73" s="422"/>
      <c r="I73" s="422"/>
      <c r="J73" s="422"/>
      <c r="K73" s="422"/>
      <c r="L73" s="422"/>
      <c r="N73" s="422"/>
      <c r="O73" s="423"/>
      <c r="P73" s="425"/>
      <c r="Q73" s="422"/>
      <c r="R73" s="422"/>
      <c r="S73" s="425"/>
      <c r="T73" s="422"/>
      <c r="U73" s="422"/>
      <c r="V73" s="422"/>
      <c r="Y73" s="425" t="s">
        <v>304</v>
      </c>
      <c r="AK73" s="76"/>
      <c r="AX73" s="351"/>
      <c r="AY73" s="351"/>
      <c r="AZ73" s="351"/>
      <c r="BA73" s="351"/>
    </row>
    <row r="74" spans="1:53" s="4" customFormat="1" ht="21" x14ac:dyDescent="0.4">
      <c r="A74" s="425"/>
      <c r="B74" s="425" t="s">
        <v>385</v>
      </c>
      <c r="D74" s="425"/>
      <c r="E74" s="425" t="s">
        <v>419</v>
      </c>
      <c r="F74" s="422"/>
      <c r="G74" s="422"/>
      <c r="I74" s="422"/>
      <c r="J74" s="422"/>
      <c r="K74" s="422"/>
      <c r="L74" s="422"/>
      <c r="N74" s="422"/>
      <c r="O74" s="423"/>
      <c r="P74" s="425"/>
      <c r="Q74" s="422"/>
      <c r="R74" s="422"/>
      <c r="S74" s="425"/>
      <c r="T74" s="422"/>
      <c r="U74" s="422"/>
      <c r="V74" s="422"/>
      <c r="Y74" s="425" t="s">
        <v>352</v>
      </c>
      <c r="AK74" s="76"/>
      <c r="AX74" s="351"/>
      <c r="AY74" s="351"/>
      <c r="AZ74" s="351"/>
      <c r="BA74" s="351"/>
    </row>
    <row r="75" spans="1:53" s="4" customFormat="1" ht="21" x14ac:dyDescent="0.4">
      <c r="A75" s="425"/>
      <c r="B75" s="425" t="s">
        <v>386</v>
      </c>
      <c r="D75" s="425"/>
      <c r="E75" s="425" t="s">
        <v>420</v>
      </c>
      <c r="F75" s="422"/>
      <c r="G75" s="422"/>
      <c r="I75" s="422"/>
      <c r="J75" s="422"/>
      <c r="K75" s="422"/>
      <c r="L75" s="422"/>
      <c r="N75" s="422"/>
      <c r="O75" s="423"/>
      <c r="P75" s="425"/>
      <c r="Q75" s="422"/>
      <c r="R75" s="422"/>
      <c r="S75" s="425"/>
      <c r="T75" s="422"/>
      <c r="U75" s="422"/>
      <c r="V75" s="422"/>
      <c r="Y75" s="425" t="s">
        <v>305</v>
      </c>
      <c r="AK75" s="76"/>
      <c r="AX75" s="351"/>
      <c r="AY75" s="351"/>
      <c r="AZ75" s="351"/>
      <c r="BA75" s="351"/>
    </row>
    <row r="76" spans="1:53" ht="19.5" customHeight="1" x14ac:dyDescent="0.3">
      <c r="A76" s="747"/>
      <c r="B76" s="747"/>
      <c r="C76" s="747"/>
      <c r="D76" s="747"/>
      <c r="E76" s="747"/>
      <c r="F76" s="747"/>
      <c r="G76" s="747"/>
      <c r="H76" s="747"/>
      <c r="M76" s="65"/>
    </row>
  </sheetData>
  <dataConsolidate/>
  <mergeCells count="530">
    <mergeCell ref="C1:AT2"/>
    <mergeCell ref="A7:A10"/>
    <mergeCell ref="B7:B10"/>
    <mergeCell ref="C7:C10"/>
    <mergeCell ref="D7:E9"/>
    <mergeCell ref="F7:J7"/>
    <mergeCell ref="K7:R7"/>
    <mergeCell ref="S7:Z7"/>
    <mergeCell ref="AA7:AH7"/>
    <mergeCell ref="AI7:AP7"/>
    <mergeCell ref="AQ7:AS8"/>
    <mergeCell ref="F8:F10"/>
    <mergeCell ref="G8:I8"/>
    <mergeCell ref="J8:J10"/>
    <mergeCell ref="K8:N8"/>
    <mergeCell ref="O8:R8"/>
    <mergeCell ref="S8:V8"/>
    <mergeCell ref="W8:Z8"/>
    <mergeCell ref="AA8:AD8"/>
    <mergeCell ref="AE8:AH8"/>
    <mergeCell ref="P9:P10"/>
    <mergeCell ref="Q9:Q10"/>
    <mergeCell ref="R9:R10"/>
    <mergeCell ref="S9:S10"/>
    <mergeCell ref="T9:T10"/>
    <mergeCell ref="U9:U10"/>
    <mergeCell ref="AI8:AL8"/>
    <mergeCell ref="AM8:AP8"/>
    <mergeCell ref="G9:G10"/>
    <mergeCell ref="H9:H10"/>
    <mergeCell ref="I9:I10"/>
    <mergeCell ref="K9:K10"/>
    <mergeCell ref="L9:L10"/>
    <mergeCell ref="M9:M10"/>
    <mergeCell ref="N9:N10"/>
    <mergeCell ref="O9:O10"/>
    <mergeCell ref="AB9:AB10"/>
    <mergeCell ref="AC9:AC10"/>
    <mergeCell ref="AD9:AD10"/>
    <mergeCell ref="AE9:AE10"/>
    <mergeCell ref="AF9:AF10"/>
    <mergeCell ref="AG9:AG10"/>
    <mergeCell ref="V9:V10"/>
    <mergeCell ref="W9:W10"/>
    <mergeCell ref="X9:X10"/>
    <mergeCell ref="Y9:Y10"/>
    <mergeCell ref="Z9:Z10"/>
    <mergeCell ref="AA9:AA10"/>
    <mergeCell ref="AN9:AN10"/>
    <mergeCell ref="AO9:AO10"/>
    <mergeCell ref="AP9:AP10"/>
    <mergeCell ref="AQ9:AQ10"/>
    <mergeCell ref="AR9:AR10"/>
    <mergeCell ref="AS9:AS10"/>
    <mergeCell ref="AH9:AH10"/>
    <mergeCell ref="AI9:AI10"/>
    <mergeCell ref="AJ9:AJ10"/>
    <mergeCell ref="AK9:AK10"/>
    <mergeCell ref="AL9:AL10"/>
    <mergeCell ref="AM9:AM10"/>
    <mergeCell ref="B11:AS11"/>
    <mergeCell ref="A12:B12"/>
    <mergeCell ref="K12:M12"/>
    <mergeCell ref="O12:Q12"/>
    <mergeCell ref="S12:U12"/>
    <mergeCell ref="W12:Y12"/>
    <mergeCell ref="AA12:AC12"/>
    <mergeCell ref="AE12:AG12"/>
    <mergeCell ref="AI12:AK12"/>
    <mergeCell ref="AM12:AO12"/>
    <mergeCell ref="AI13:AK13"/>
    <mergeCell ref="AM13:AO13"/>
    <mergeCell ref="K16:M16"/>
    <mergeCell ref="O16:Q16"/>
    <mergeCell ref="S16:U16"/>
    <mergeCell ref="W16:Y16"/>
    <mergeCell ref="AA16:AC16"/>
    <mergeCell ref="AE16:AG16"/>
    <mergeCell ref="AI16:AK16"/>
    <mergeCell ref="AM16:AO16"/>
    <mergeCell ref="K13:M13"/>
    <mergeCell ref="O13:Q13"/>
    <mergeCell ref="S13:U13"/>
    <mergeCell ref="W13:Y13"/>
    <mergeCell ref="AA13:AC13"/>
    <mergeCell ref="AE13:AG13"/>
    <mergeCell ref="C20:C23"/>
    <mergeCell ref="B24:AS24"/>
    <mergeCell ref="A25:B25"/>
    <mergeCell ref="K25:M25"/>
    <mergeCell ref="O25:Q25"/>
    <mergeCell ref="S25:U25"/>
    <mergeCell ref="W25:Y25"/>
    <mergeCell ref="AA25:AC25"/>
    <mergeCell ref="AE25:AG25"/>
    <mergeCell ref="AI25:AK25"/>
    <mergeCell ref="J18:J23"/>
    <mergeCell ref="S18:S23"/>
    <mergeCell ref="T18:T23"/>
    <mergeCell ref="U18:U23"/>
    <mergeCell ref="V18:V23"/>
    <mergeCell ref="AQ18:AQ23"/>
    <mergeCell ref="D18:D23"/>
    <mergeCell ref="E18:E23"/>
    <mergeCell ref="F18:F23"/>
    <mergeCell ref="G18:G23"/>
    <mergeCell ref="H18:H23"/>
    <mergeCell ref="I18:I23"/>
    <mergeCell ref="AM25:AO25"/>
    <mergeCell ref="K26:M26"/>
    <mergeCell ref="O26:Q26"/>
    <mergeCell ref="S26:U26"/>
    <mergeCell ref="W26:Y26"/>
    <mergeCell ref="AA26:AC26"/>
    <mergeCell ref="AE26:AG26"/>
    <mergeCell ref="AI26:AK26"/>
    <mergeCell ref="AM26:AO26"/>
    <mergeCell ref="L33:L35"/>
    <mergeCell ref="M33:M35"/>
    <mergeCell ref="N33:N35"/>
    <mergeCell ref="O33:O35"/>
    <mergeCell ref="P33:P35"/>
    <mergeCell ref="Q33:Q35"/>
    <mergeCell ref="AI32:AK32"/>
    <mergeCell ref="AM32:AO32"/>
    <mergeCell ref="O32:Q32"/>
    <mergeCell ref="S32:U32"/>
    <mergeCell ref="W32:Y32"/>
    <mergeCell ref="AA32:AC32"/>
    <mergeCell ref="AE32:AG32"/>
    <mergeCell ref="Z33:Z35"/>
    <mergeCell ref="AA33:AA35"/>
    <mergeCell ref="AB33:AB35"/>
    <mergeCell ref="D33:D35"/>
    <mergeCell ref="E33:E35"/>
    <mergeCell ref="F33:F35"/>
    <mergeCell ref="G33:G35"/>
    <mergeCell ref="H33:H35"/>
    <mergeCell ref="I33:I35"/>
    <mergeCell ref="J33:J35"/>
    <mergeCell ref="K33:K35"/>
    <mergeCell ref="K32:M32"/>
    <mergeCell ref="AC33:AC35"/>
    <mergeCell ref="R33:R35"/>
    <mergeCell ref="S33:S35"/>
    <mergeCell ref="T33:T35"/>
    <mergeCell ref="U33:U35"/>
    <mergeCell ref="V33:V35"/>
    <mergeCell ref="W33:W35"/>
    <mergeCell ref="AP33:AP35"/>
    <mergeCell ref="AQ33:AQ35"/>
    <mergeCell ref="AR33:AR35"/>
    <mergeCell ref="AS33:AS35"/>
    <mergeCell ref="B36:AS36"/>
    <mergeCell ref="A37:B37"/>
    <mergeCell ref="K37:M37"/>
    <mergeCell ref="O37:Q37"/>
    <mergeCell ref="S37:U37"/>
    <mergeCell ref="W37:Y37"/>
    <mergeCell ref="AJ33:AJ35"/>
    <mergeCell ref="AK33:AK35"/>
    <mergeCell ref="AL33:AL35"/>
    <mergeCell ref="AM33:AM35"/>
    <mergeCell ref="AN33:AN35"/>
    <mergeCell ref="AO33:AO35"/>
    <mergeCell ref="AD33:AD35"/>
    <mergeCell ref="AE33:AE35"/>
    <mergeCell ref="AF33:AF35"/>
    <mergeCell ref="AG33:AG35"/>
    <mergeCell ref="AH33:AH35"/>
    <mergeCell ref="AI33:AI35"/>
    <mergeCell ref="X33:X35"/>
    <mergeCell ref="Y33:Y35"/>
    <mergeCell ref="AA37:AC37"/>
    <mergeCell ref="AE37:AG37"/>
    <mergeCell ref="AI37:AK37"/>
    <mergeCell ref="AM37:AO37"/>
    <mergeCell ref="K38:M38"/>
    <mergeCell ref="O38:Q38"/>
    <mergeCell ref="S38:U38"/>
    <mergeCell ref="W38:Y38"/>
    <mergeCell ref="AA38:AC38"/>
    <mergeCell ref="AE38:AG38"/>
    <mergeCell ref="D56:D57"/>
    <mergeCell ref="E56:E57"/>
    <mergeCell ref="F56:F57"/>
    <mergeCell ref="G56:G57"/>
    <mergeCell ref="H56:H57"/>
    <mergeCell ref="I56:I57"/>
    <mergeCell ref="AI38:AK38"/>
    <mergeCell ref="AM38:AO38"/>
    <mergeCell ref="K55:M55"/>
    <mergeCell ref="O55:Q55"/>
    <mergeCell ref="S55:U55"/>
    <mergeCell ref="W55:Y55"/>
    <mergeCell ref="AA55:AC55"/>
    <mergeCell ref="AE55:AG55"/>
    <mergeCell ref="AI55:AK55"/>
    <mergeCell ref="AM55:AO55"/>
    <mergeCell ref="S56:S57"/>
    <mergeCell ref="T56:T57"/>
    <mergeCell ref="U56:U57"/>
    <mergeCell ref="J56:J57"/>
    <mergeCell ref="K56:K57"/>
    <mergeCell ref="L56:L57"/>
    <mergeCell ref="M56:M57"/>
    <mergeCell ref="N56:N57"/>
    <mergeCell ref="O56:O57"/>
    <mergeCell ref="AQ56:AQ57"/>
    <mergeCell ref="AR56:AR57"/>
    <mergeCell ref="AS56:AS57"/>
    <mergeCell ref="AH56:AH57"/>
    <mergeCell ref="AI56:AI57"/>
    <mergeCell ref="AJ56:AJ57"/>
    <mergeCell ref="AK56:AK57"/>
    <mergeCell ref="AL56:AL57"/>
    <mergeCell ref="AM56:AM57"/>
    <mergeCell ref="D58:D59"/>
    <mergeCell ref="E58:E59"/>
    <mergeCell ref="F58:F59"/>
    <mergeCell ref="G58:G59"/>
    <mergeCell ref="H58:H59"/>
    <mergeCell ref="I58:I59"/>
    <mergeCell ref="AN56:AN57"/>
    <mergeCell ref="AO56:AO57"/>
    <mergeCell ref="AP56:AP57"/>
    <mergeCell ref="AB56:AB57"/>
    <mergeCell ref="AC56:AC57"/>
    <mergeCell ref="AD56:AD57"/>
    <mergeCell ref="AE56:AE57"/>
    <mergeCell ref="AF56:AF57"/>
    <mergeCell ref="AG56:AG57"/>
    <mergeCell ref="V56:V57"/>
    <mergeCell ref="W56:W57"/>
    <mergeCell ref="X56:X57"/>
    <mergeCell ref="Y56:Y57"/>
    <mergeCell ref="Z56:Z57"/>
    <mergeCell ref="AA56:AA57"/>
    <mergeCell ref="P56:P57"/>
    <mergeCell ref="Q56:Q57"/>
    <mergeCell ref="R56:R57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AQ58:AQ59"/>
    <mergeCell ref="AR58:AR59"/>
    <mergeCell ref="AS58:AS59"/>
    <mergeCell ref="AH58:AH59"/>
    <mergeCell ref="AI58:AI59"/>
    <mergeCell ref="AJ58:AJ59"/>
    <mergeCell ref="AK58:AK59"/>
    <mergeCell ref="AL58:AL59"/>
    <mergeCell ref="AM58:AM59"/>
    <mergeCell ref="D60:D61"/>
    <mergeCell ref="E60:E61"/>
    <mergeCell ref="F60:F61"/>
    <mergeCell ref="G60:G61"/>
    <mergeCell ref="H60:H61"/>
    <mergeCell ref="I60:I61"/>
    <mergeCell ref="AN58:AN59"/>
    <mergeCell ref="AO58:AO59"/>
    <mergeCell ref="AP58:AP5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60:S61"/>
    <mergeCell ref="T60:T61"/>
    <mergeCell ref="U60:U61"/>
    <mergeCell ref="J60:J61"/>
    <mergeCell ref="K60:K61"/>
    <mergeCell ref="L60:L61"/>
    <mergeCell ref="M60:M61"/>
    <mergeCell ref="N60:N61"/>
    <mergeCell ref="O60:O61"/>
    <mergeCell ref="AQ60:AQ61"/>
    <mergeCell ref="AR60:AR61"/>
    <mergeCell ref="AS60:AS61"/>
    <mergeCell ref="AH60:AH61"/>
    <mergeCell ref="AI60:AI61"/>
    <mergeCell ref="AJ60:AJ61"/>
    <mergeCell ref="AK60:AK61"/>
    <mergeCell ref="AL60:AL61"/>
    <mergeCell ref="AM60:AM61"/>
    <mergeCell ref="D62:D63"/>
    <mergeCell ref="E62:E63"/>
    <mergeCell ref="F62:F63"/>
    <mergeCell ref="G62:G63"/>
    <mergeCell ref="H62:H63"/>
    <mergeCell ref="I62:I63"/>
    <mergeCell ref="AN60:AN61"/>
    <mergeCell ref="AO60:AO61"/>
    <mergeCell ref="AP60:AP61"/>
    <mergeCell ref="AB60:AB61"/>
    <mergeCell ref="AC60:AC61"/>
    <mergeCell ref="AD60:AD61"/>
    <mergeCell ref="AE60:AE61"/>
    <mergeCell ref="AF60:AF61"/>
    <mergeCell ref="AG60:AG61"/>
    <mergeCell ref="V60:V61"/>
    <mergeCell ref="W60:W61"/>
    <mergeCell ref="X60:X61"/>
    <mergeCell ref="Y60:Y61"/>
    <mergeCell ref="Z60:Z61"/>
    <mergeCell ref="AA60:AA61"/>
    <mergeCell ref="P60:P61"/>
    <mergeCell ref="Q60:Q61"/>
    <mergeCell ref="R60:R61"/>
    <mergeCell ref="S62:S63"/>
    <mergeCell ref="T62:T63"/>
    <mergeCell ref="U62:U63"/>
    <mergeCell ref="J62:J63"/>
    <mergeCell ref="K62:K63"/>
    <mergeCell ref="L62:L63"/>
    <mergeCell ref="M62:M63"/>
    <mergeCell ref="N62:N63"/>
    <mergeCell ref="O62:O63"/>
    <mergeCell ref="AQ62:AQ63"/>
    <mergeCell ref="AR62:AR63"/>
    <mergeCell ref="AS62:AS63"/>
    <mergeCell ref="AH62:AH63"/>
    <mergeCell ref="AI62:AI63"/>
    <mergeCell ref="AJ62:AJ63"/>
    <mergeCell ref="AK62:AK63"/>
    <mergeCell ref="AL62:AL63"/>
    <mergeCell ref="AM62:AM63"/>
    <mergeCell ref="D64:D65"/>
    <mergeCell ref="E64:E65"/>
    <mergeCell ref="F64:F65"/>
    <mergeCell ref="G64:G65"/>
    <mergeCell ref="H64:H65"/>
    <mergeCell ref="I64:I65"/>
    <mergeCell ref="AN62:AN63"/>
    <mergeCell ref="AO62:AO63"/>
    <mergeCell ref="AP62:AP63"/>
    <mergeCell ref="AB62:AB63"/>
    <mergeCell ref="AC62:AC63"/>
    <mergeCell ref="AD62:AD63"/>
    <mergeCell ref="AE62:AE63"/>
    <mergeCell ref="AF62:AF63"/>
    <mergeCell ref="AG62:AG63"/>
    <mergeCell ref="V62:V63"/>
    <mergeCell ref="W62:W63"/>
    <mergeCell ref="X62:X63"/>
    <mergeCell ref="Y62:Y63"/>
    <mergeCell ref="Z62:Z63"/>
    <mergeCell ref="AA62:AA63"/>
    <mergeCell ref="P62:P63"/>
    <mergeCell ref="Q62:Q63"/>
    <mergeCell ref="R62:R63"/>
    <mergeCell ref="S64:S65"/>
    <mergeCell ref="T64:T65"/>
    <mergeCell ref="U64:U65"/>
    <mergeCell ref="J64:J65"/>
    <mergeCell ref="K64:K65"/>
    <mergeCell ref="L64:L65"/>
    <mergeCell ref="M64:M65"/>
    <mergeCell ref="N64:N65"/>
    <mergeCell ref="O64:O65"/>
    <mergeCell ref="AQ64:AQ65"/>
    <mergeCell ref="AR64:AR65"/>
    <mergeCell ref="AS64:AS65"/>
    <mergeCell ref="AH64:AH65"/>
    <mergeCell ref="AI64:AI65"/>
    <mergeCell ref="AJ64:AJ65"/>
    <mergeCell ref="AK64:AK65"/>
    <mergeCell ref="AL64:AL65"/>
    <mergeCell ref="AM64:AM65"/>
    <mergeCell ref="D66:D67"/>
    <mergeCell ref="E66:E67"/>
    <mergeCell ref="F66:F67"/>
    <mergeCell ref="G66:G67"/>
    <mergeCell ref="H66:H67"/>
    <mergeCell ref="I66:I67"/>
    <mergeCell ref="AN64:AN65"/>
    <mergeCell ref="AO64:AO65"/>
    <mergeCell ref="AP64:AP65"/>
    <mergeCell ref="AB64:AB65"/>
    <mergeCell ref="AC64:AC65"/>
    <mergeCell ref="AD64:AD65"/>
    <mergeCell ref="AE64:AE65"/>
    <mergeCell ref="AF64:AF65"/>
    <mergeCell ref="AG64:AG65"/>
    <mergeCell ref="V64:V65"/>
    <mergeCell ref="W64:W65"/>
    <mergeCell ref="X64:X65"/>
    <mergeCell ref="Y64:Y65"/>
    <mergeCell ref="Z64:Z65"/>
    <mergeCell ref="AA64:AA65"/>
    <mergeCell ref="P64:P65"/>
    <mergeCell ref="Q64:Q65"/>
    <mergeCell ref="R64:R65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Q66:AQ67"/>
    <mergeCell ref="AR66:AR67"/>
    <mergeCell ref="AS66:AS67"/>
    <mergeCell ref="AH66:AH67"/>
    <mergeCell ref="AI66:AI67"/>
    <mergeCell ref="AJ66:AJ67"/>
    <mergeCell ref="AK66:AK67"/>
    <mergeCell ref="AL66:AL67"/>
    <mergeCell ref="AM66:AM67"/>
    <mergeCell ref="D68:D69"/>
    <mergeCell ref="E68:E69"/>
    <mergeCell ref="F68:F69"/>
    <mergeCell ref="G68:G69"/>
    <mergeCell ref="H68:H69"/>
    <mergeCell ref="I68:I69"/>
    <mergeCell ref="AN66:AN67"/>
    <mergeCell ref="AO66:AO67"/>
    <mergeCell ref="AP66:AP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8:S69"/>
    <mergeCell ref="T68:T69"/>
    <mergeCell ref="U68:U69"/>
    <mergeCell ref="J68:J69"/>
    <mergeCell ref="K68:K69"/>
    <mergeCell ref="L68:L69"/>
    <mergeCell ref="M68:M69"/>
    <mergeCell ref="N68:N69"/>
    <mergeCell ref="O68:O69"/>
    <mergeCell ref="AQ68:AQ69"/>
    <mergeCell ref="AR68:AR69"/>
    <mergeCell ref="AS68:AS69"/>
    <mergeCell ref="AH68:AH69"/>
    <mergeCell ref="AI68:AI69"/>
    <mergeCell ref="AJ68:AJ69"/>
    <mergeCell ref="AK68:AK69"/>
    <mergeCell ref="AL68:AL69"/>
    <mergeCell ref="AM68:AM69"/>
    <mergeCell ref="D70:D71"/>
    <mergeCell ref="E70:E71"/>
    <mergeCell ref="F70:F71"/>
    <mergeCell ref="G70:G71"/>
    <mergeCell ref="H70:H71"/>
    <mergeCell ref="I70:I71"/>
    <mergeCell ref="AN68:AN69"/>
    <mergeCell ref="AO68:AO69"/>
    <mergeCell ref="AP68:AP69"/>
    <mergeCell ref="AB68:AB69"/>
    <mergeCell ref="AC68:AC69"/>
    <mergeCell ref="AD68:AD69"/>
    <mergeCell ref="AE68:AE69"/>
    <mergeCell ref="AF68:AF69"/>
    <mergeCell ref="AG68:AG69"/>
    <mergeCell ref="V68:V69"/>
    <mergeCell ref="W68:W69"/>
    <mergeCell ref="X68:X69"/>
    <mergeCell ref="Y68:Y69"/>
    <mergeCell ref="Z68:Z69"/>
    <mergeCell ref="AA68:AA69"/>
    <mergeCell ref="P68:P69"/>
    <mergeCell ref="Q68:Q69"/>
    <mergeCell ref="R68:R69"/>
    <mergeCell ref="AA70:AA71"/>
    <mergeCell ref="P70:P71"/>
    <mergeCell ref="Q70:Q71"/>
    <mergeCell ref="R70:R71"/>
    <mergeCell ref="S70:S71"/>
    <mergeCell ref="T70:T71"/>
    <mergeCell ref="U70:U71"/>
    <mergeCell ref="J70:J71"/>
    <mergeCell ref="K70:K71"/>
    <mergeCell ref="L70:L71"/>
    <mergeCell ref="M70:M71"/>
    <mergeCell ref="N70:N71"/>
    <mergeCell ref="O70:O71"/>
    <mergeCell ref="A76:H76"/>
    <mergeCell ref="AN70:AN71"/>
    <mergeCell ref="AO70:AO71"/>
    <mergeCell ref="AP70:AP71"/>
    <mergeCell ref="AQ70:AQ71"/>
    <mergeCell ref="AR70:AR71"/>
    <mergeCell ref="AS70:AS71"/>
    <mergeCell ref="AH70:AH71"/>
    <mergeCell ref="AI70:AI71"/>
    <mergeCell ref="AJ70:AJ71"/>
    <mergeCell ref="AK70:AK71"/>
    <mergeCell ref="AL70:AL71"/>
    <mergeCell ref="AM70:AM71"/>
    <mergeCell ref="AB70:AB71"/>
    <mergeCell ref="AC70:AC71"/>
    <mergeCell ref="AD70:AD71"/>
    <mergeCell ref="AE70:AE71"/>
    <mergeCell ref="AF70:AF71"/>
    <mergeCell ref="AG70:AG71"/>
    <mergeCell ref="V70:V71"/>
    <mergeCell ref="W70:W71"/>
    <mergeCell ref="X70:X71"/>
    <mergeCell ref="Y70:Y71"/>
    <mergeCell ref="Z70:Z71"/>
  </mergeCells>
  <printOptions horizontalCentered="1" gridLinesSet="0"/>
  <pageMargins left="0" right="0" top="0.59055118110236227" bottom="0" header="0.19685039370078741" footer="0"/>
  <pageSetup paperSize="9" scale="43" fitToWidth="420" fitToHeight="297" orientation="landscape" blackAndWhite="1" r:id="rId1"/>
  <headerFooter alignWithMargins="0">
    <oddFooter>&amp;R&amp;P</oddFooter>
  </headerFooter>
  <rowBreaks count="3" manualBreakCount="3">
    <brk id="34" max="44" man="1"/>
    <brk id="51" max="44" man="1"/>
    <brk id="65" max="4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6"/>
  <sheetViews>
    <sheetView showGridLines="0" view="pageBreakPreview" topLeftCell="A49" zoomScale="55" zoomScaleNormal="50" zoomScaleSheetLayoutView="55" workbookViewId="0">
      <selection activeCell="G50" sqref="G50"/>
    </sheetView>
  </sheetViews>
  <sheetFormatPr defaultColWidth="8.77734375" defaultRowHeight="13.2" x14ac:dyDescent="0.25"/>
  <cols>
    <col min="1" max="1" width="12.44140625" style="53" customWidth="1"/>
    <col min="2" max="2" width="79.77734375" style="53" customWidth="1"/>
    <col min="3" max="3" width="14.5546875" style="53" customWidth="1"/>
    <col min="4" max="4" width="6.5546875" style="53" customWidth="1"/>
    <col min="5" max="6" width="9.5546875" style="53" customWidth="1"/>
    <col min="7" max="8" width="6.5546875" style="53" customWidth="1"/>
    <col min="9" max="10" width="8.5546875" style="53" customWidth="1"/>
    <col min="11" max="12" width="4.5546875" style="53" customWidth="1"/>
    <col min="13" max="13" width="6" style="53" customWidth="1"/>
    <col min="14" max="16" width="4.5546875" style="53" customWidth="1"/>
    <col min="17" max="17" width="6.21875" style="53" customWidth="1"/>
    <col min="18" max="20" width="4.5546875" style="53" customWidth="1"/>
    <col min="21" max="21" width="6.44140625" style="53" customWidth="1"/>
    <col min="22" max="42" width="4.5546875" style="53" customWidth="1"/>
    <col min="43" max="43" width="8.5546875" style="53" customWidth="1"/>
    <col min="44" max="45" width="5.5546875" style="53" customWidth="1"/>
    <col min="46" max="16384" width="8.77734375" style="53"/>
  </cols>
  <sheetData>
    <row r="1" spans="1:46" x14ac:dyDescent="0.25">
      <c r="C1" s="761" t="s">
        <v>404</v>
      </c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1"/>
      <c r="AL1" s="761"/>
      <c r="AM1" s="761"/>
      <c r="AN1" s="761"/>
      <c r="AO1" s="761"/>
      <c r="AP1" s="761"/>
      <c r="AQ1" s="761"/>
      <c r="AR1" s="761"/>
      <c r="AS1" s="761"/>
      <c r="AT1" s="761"/>
    </row>
    <row r="2" spans="1:46" x14ac:dyDescent="0.25"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761"/>
      <c r="Q2" s="761"/>
      <c r="R2" s="761"/>
      <c r="S2" s="761"/>
      <c r="T2" s="761"/>
      <c r="U2" s="761"/>
      <c r="V2" s="761"/>
      <c r="W2" s="761"/>
      <c r="X2" s="761"/>
      <c r="Y2" s="761"/>
      <c r="Z2" s="761"/>
      <c r="AA2" s="761"/>
      <c r="AB2" s="761"/>
      <c r="AC2" s="761"/>
      <c r="AD2" s="761"/>
      <c r="AE2" s="761"/>
      <c r="AF2" s="761"/>
      <c r="AG2" s="761"/>
      <c r="AH2" s="761"/>
      <c r="AI2" s="761"/>
      <c r="AJ2" s="761"/>
      <c r="AK2" s="761"/>
      <c r="AL2" s="761"/>
      <c r="AM2" s="761"/>
      <c r="AN2" s="761"/>
      <c r="AO2" s="761"/>
      <c r="AP2" s="761"/>
      <c r="AQ2" s="761"/>
      <c r="AR2" s="761"/>
      <c r="AS2" s="761"/>
      <c r="AT2" s="761"/>
    </row>
    <row r="3" spans="1:46" ht="22.8" x14ac:dyDescent="0.4">
      <c r="C3" s="434"/>
      <c r="U3" s="57"/>
      <c r="V3" s="57"/>
    </row>
    <row r="4" spans="1:46" ht="51" customHeight="1" x14ac:dyDescent="0.5">
      <c r="B4" s="575"/>
      <c r="C4" s="435" t="s">
        <v>253</v>
      </c>
      <c r="D4" s="436"/>
      <c r="F4" s="436"/>
      <c r="G4" s="436" t="s">
        <v>417</v>
      </c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</row>
    <row r="5" spans="1:46" ht="42" customHeight="1" x14ac:dyDescent="0.25">
      <c r="U5" s="437"/>
      <c r="V5" s="57"/>
    </row>
    <row r="6" spans="1:46" ht="81.75" customHeight="1" thickBot="1" x14ac:dyDescent="0.3">
      <c r="U6" s="437"/>
    </row>
    <row r="7" spans="1:46" s="56" customFormat="1" ht="55.5" customHeight="1" thickBot="1" x14ac:dyDescent="0.35">
      <c r="A7" s="728" t="s">
        <v>112</v>
      </c>
      <c r="B7" s="735" t="s">
        <v>135</v>
      </c>
      <c r="C7" s="696" t="s">
        <v>51</v>
      </c>
      <c r="D7" s="715" t="s">
        <v>142</v>
      </c>
      <c r="E7" s="716"/>
      <c r="F7" s="721" t="s">
        <v>101</v>
      </c>
      <c r="G7" s="722"/>
      <c r="H7" s="722"/>
      <c r="I7" s="722"/>
      <c r="J7" s="723"/>
      <c r="K7" s="700" t="s">
        <v>106</v>
      </c>
      <c r="L7" s="701"/>
      <c r="M7" s="701"/>
      <c r="N7" s="701"/>
      <c r="O7" s="701"/>
      <c r="P7" s="701"/>
      <c r="Q7" s="701"/>
      <c r="R7" s="702"/>
      <c r="S7" s="700" t="s">
        <v>107</v>
      </c>
      <c r="T7" s="701"/>
      <c r="U7" s="701"/>
      <c r="V7" s="701"/>
      <c r="W7" s="701"/>
      <c r="X7" s="701"/>
      <c r="Y7" s="701"/>
      <c r="Z7" s="702"/>
      <c r="AA7" s="700" t="s">
        <v>108</v>
      </c>
      <c r="AB7" s="701"/>
      <c r="AC7" s="701"/>
      <c r="AD7" s="701"/>
      <c r="AE7" s="701"/>
      <c r="AF7" s="701"/>
      <c r="AG7" s="701"/>
      <c r="AH7" s="702"/>
      <c r="AI7" s="700" t="s">
        <v>109</v>
      </c>
      <c r="AJ7" s="701"/>
      <c r="AK7" s="701"/>
      <c r="AL7" s="701"/>
      <c r="AM7" s="701"/>
      <c r="AN7" s="701"/>
      <c r="AO7" s="701"/>
      <c r="AP7" s="702"/>
      <c r="AQ7" s="700" t="s">
        <v>127</v>
      </c>
      <c r="AR7" s="701"/>
      <c r="AS7" s="731"/>
    </row>
    <row r="8" spans="1:46" s="56" customFormat="1" ht="52.5" customHeight="1" thickBot="1" x14ac:dyDescent="0.35">
      <c r="A8" s="729"/>
      <c r="B8" s="736"/>
      <c r="C8" s="697"/>
      <c r="D8" s="717"/>
      <c r="E8" s="718"/>
      <c r="F8" s="724" t="s">
        <v>111</v>
      </c>
      <c r="G8" s="726" t="s">
        <v>102</v>
      </c>
      <c r="H8" s="727"/>
      <c r="I8" s="727"/>
      <c r="J8" s="712" t="s">
        <v>104</v>
      </c>
      <c r="K8" s="698" t="s">
        <v>119</v>
      </c>
      <c r="L8" s="698"/>
      <c r="M8" s="698"/>
      <c r="N8" s="699"/>
      <c r="O8" s="698" t="s">
        <v>123</v>
      </c>
      <c r="P8" s="698"/>
      <c r="Q8" s="698"/>
      <c r="R8" s="699"/>
      <c r="S8" s="698" t="s">
        <v>120</v>
      </c>
      <c r="T8" s="698"/>
      <c r="U8" s="698"/>
      <c r="V8" s="699"/>
      <c r="W8" s="698" t="s">
        <v>124</v>
      </c>
      <c r="X8" s="698"/>
      <c r="Y8" s="698"/>
      <c r="Z8" s="699"/>
      <c r="AA8" s="698" t="s">
        <v>121</v>
      </c>
      <c r="AB8" s="698"/>
      <c r="AC8" s="698"/>
      <c r="AD8" s="699"/>
      <c r="AE8" s="698" t="s">
        <v>125</v>
      </c>
      <c r="AF8" s="698"/>
      <c r="AG8" s="698"/>
      <c r="AH8" s="699"/>
      <c r="AI8" s="698" t="s">
        <v>122</v>
      </c>
      <c r="AJ8" s="698"/>
      <c r="AK8" s="698"/>
      <c r="AL8" s="699"/>
      <c r="AM8" s="698" t="s">
        <v>126</v>
      </c>
      <c r="AN8" s="698"/>
      <c r="AO8" s="698"/>
      <c r="AP8" s="699"/>
      <c r="AQ8" s="732"/>
      <c r="AR8" s="733"/>
      <c r="AS8" s="734"/>
    </row>
    <row r="9" spans="1:46" s="56" customFormat="1" ht="32.25" customHeight="1" thickBot="1" x14ac:dyDescent="0.35">
      <c r="A9" s="729"/>
      <c r="B9" s="736"/>
      <c r="C9" s="697"/>
      <c r="D9" s="719"/>
      <c r="E9" s="720"/>
      <c r="F9" s="724"/>
      <c r="G9" s="703" t="s">
        <v>103</v>
      </c>
      <c r="H9" s="705" t="s">
        <v>110</v>
      </c>
      <c r="I9" s="703" t="s">
        <v>105</v>
      </c>
      <c r="J9" s="713"/>
      <c r="K9" s="703" t="s">
        <v>116</v>
      </c>
      <c r="L9" s="705" t="s">
        <v>117</v>
      </c>
      <c r="M9" s="703" t="s">
        <v>118</v>
      </c>
      <c r="N9" s="707" t="s">
        <v>246</v>
      </c>
      <c r="O9" s="703" t="s">
        <v>116</v>
      </c>
      <c r="P9" s="705" t="s">
        <v>117</v>
      </c>
      <c r="Q9" s="703" t="s">
        <v>118</v>
      </c>
      <c r="R9" s="707" t="s">
        <v>246</v>
      </c>
      <c r="S9" s="703" t="s">
        <v>116</v>
      </c>
      <c r="T9" s="705" t="s">
        <v>117</v>
      </c>
      <c r="U9" s="703" t="s">
        <v>118</v>
      </c>
      <c r="V9" s="707" t="s">
        <v>246</v>
      </c>
      <c r="W9" s="703" t="s">
        <v>116</v>
      </c>
      <c r="X9" s="705" t="s">
        <v>117</v>
      </c>
      <c r="Y9" s="703" t="s">
        <v>118</v>
      </c>
      <c r="Z9" s="707" t="s">
        <v>246</v>
      </c>
      <c r="AA9" s="703" t="s">
        <v>116</v>
      </c>
      <c r="AB9" s="705" t="s">
        <v>117</v>
      </c>
      <c r="AC9" s="703" t="s">
        <v>118</v>
      </c>
      <c r="AD9" s="707" t="s">
        <v>246</v>
      </c>
      <c r="AE9" s="703" t="s">
        <v>116</v>
      </c>
      <c r="AF9" s="705" t="s">
        <v>117</v>
      </c>
      <c r="AG9" s="703" t="s">
        <v>118</v>
      </c>
      <c r="AH9" s="707" t="s">
        <v>246</v>
      </c>
      <c r="AI9" s="703" t="s">
        <v>116</v>
      </c>
      <c r="AJ9" s="705" t="s">
        <v>117</v>
      </c>
      <c r="AK9" s="703" t="s">
        <v>118</v>
      </c>
      <c r="AL9" s="707" t="s">
        <v>246</v>
      </c>
      <c r="AM9" s="703" t="s">
        <v>116</v>
      </c>
      <c r="AN9" s="705" t="s">
        <v>117</v>
      </c>
      <c r="AO9" s="703" t="s">
        <v>118</v>
      </c>
      <c r="AP9" s="707" t="s">
        <v>246</v>
      </c>
      <c r="AQ9" s="697" t="s">
        <v>128</v>
      </c>
      <c r="AR9" s="696" t="s">
        <v>129</v>
      </c>
      <c r="AS9" s="697" t="s">
        <v>130</v>
      </c>
    </row>
    <row r="10" spans="1:46" s="56" customFormat="1" ht="136.5" customHeight="1" thickBot="1" x14ac:dyDescent="0.35">
      <c r="A10" s="730"/>
      <c r="B10" s="762"/>
      <c r="C10" s="697"/>
      <c r="D10" s="572" t="s">
        <v>113</v>
      </c>
      <c r="E10" s="572" t="s">
        <v>114</v>
      </c>
      <c r="F10" s="725"/>
      <c r="G10" s="704"/>
      <c r="H10" s="706"/>
      <c r="I10" s="704"/>
      <c r="J10" s="714"/>
      <c r="K10" s="704"/>
      <c r="L10" s="706"/>
      <c r="M10" s="704"/>
      <c r="N10" s="708"/>
      <c r="O10" s="704"/>
      <c r="P10" s="706"/>
      <c r="Q10" s="704"/>
      <c r="R10" s="708"/>
      <c r="S10" s="704"/>
      <c r="T10" s="706"/>
      <c r="U10" s="704"/>
      <c r="V10" s="708"/>
      <c r="W10" s="704"/>
      <c r="X10" s="706"/>
      <c r="Y10" s="704"/>
      <c r="Z10" s="708"/>
      <c r="AA10" s="704"/>
      <c r="AB10" s="706"/>
      <c r="AC10" s="704"/>
      <c r="AD10" s="708"/>
      <c r="AE10" s="704"/>
      <c r="AF10" s="706"/>
      <c r="AG10" s="704"/>
      <c r="AH10" s="708"/>
      <c r="AI10" s="704"/>
      <c r="AJ10" s="706"/>
      <c r="AK10" s="704"/>
      <c r="AL10" s="708"/>
      <c r="AM10" s="704"/>
      <c r="AN10" s="706"/>
      <c r="AO10" s="704"/>
      <c r="AP10" s="708"/>
      <c r="AQ10" s="697"/>
      <c r="AR10" s="763"/>
      <c r="AS10" s="697"/>
    </row>
    <row r="11" spans="1:46" s="54" customFormat="1" ht="23.25" customHeight="1" thickBot="1" x14ac:dyDescent="0.4">
      <c r="A11" s="171" t="s">
        <v>144</v>
      </c>
      <c r="B11" s="764" t="s">
        <v>131</v>
      </c>
      <c r="C11" s="765"/>
      <c r="D11" s="765"/>
      <c r="E11" s="765"/>
      <c r="F11" s="765"/>
      <c r="G11" s="765"/>
      <c r="H11" s="765"/>
      <c r="I11" s="765"/>
      <c r="J11" s="765"/>
      <c r="K11" s="765"/>
      <c r="L11" s="765"/>
      <c r="M11" s="765"/>
      <c r="N11" s="765"/>
      <c r="O11" s="765"/>
      <c r="P11" s="765"/>
      <c r="Q11" s="765"/>
      <c r="R11" s="765"/>
      <c r="S11" s="765"/>
      <c r="T11" s="765"/>
      <c r="U11" s="765"/>
      <c r="V11" s="765"/>
      <c r="W11" s="765"/>
      <c r="X11" s="765"/>
      <c r="Y11" s="765"/>
      <c r="Z11" s="765"/>
      <c r="AA11" s="765"/>
      <c r="AB11" s="765"/>
      <c r="AC11" s="765"/>
      <c r="AD11" s="765"/>
      <c r="AE11" s="765"/>
      <c r="AF11" s="765"/>
      <c r="AG11" s="765"/>
      <c r="AH11" s="765"/>
      <c r="AI11" s="765"/>
      <c r="AJ11" s="765"/>
      <c r="AK11" s="765"/>
      <c r="AL11" s="765"/>
      <c r="AM11" s="765"/>
      <c r="AN11" s="765"/>
      <c r="AO11" s="765"/>
      <c r="AP11" s="765"/>
      <c r="AQ11" s="765"/>
      <c r="AR11" s="765"/>
      <c r="AS11" s="766"/>
    </row>
    <row r="12" spans="1:46" s="99" customFormat="1" ht="45.75" customHeight="1" thickBot="1" x14ac:dyDescent="0.4">
      <c r="A12" s="767" t="s">
        <v>138</v>
      </c>
      <c r="B12" s="768"/>
      <c r="C12" s="172"/>
      <c r="D12" s="173">
        <f>D13+D16</f>
        <v>10</v>
      </c>
      <c r="E12" s="174">
        <f>E13+E16</f>
        <v>300</v>
      </c>
      <c r="F12" s="174"/>
      <c r="G12" s="577"/>
      <c r="H12" s="174"/>
      <c r="I12" s="577"/>
      <c r="J12" s="174"/>
      <c r="K12" s="769">
        <f>K13+K16</f>
        <v>0</v>
      </c>
      <c r="L12" s="770"/>
      <c r="M12" s="771"/>
      <c r="N12" s="176">
        <f>N13+N16</f>
        <v>0</v>
      </c>
      <c r="O12" s="769">
        <f>O13+O16</f>
        <v>3.5</v>
      </c>
      <c r="P12" s="770"/>
      <c r="Q12" s="771"/>
      <c r="R12" s="177">
        <f>R13+R16</f>
        <v>5</v>
      </c>
      <c r="S12" s="769">
        <f>S13+S16</f>
        <v>3.5</v>
      </c>
      <c r="T12" s="770"/>
      <c r="U12" s="771"/>
      <c r="V12" s="174">
        <f>V13+V16</f>
        <v>5</v>
      </c>
      <c r="W12" s="769">
        <f>W13+W16</f>
        <v>0</v>
      </c>
      <c r="X12" s="770"/>
      <c r="Y12" s="771"/>
      <c r="Z12" s="174">
        <f>Z13+Z16</f>
        <v>0</v>
      </c>
      <c r="AA12" s="769">
        <f>AA13+AA16</f>
        <v>0</v>
      </c>
      <c r="AB12" s="770"/>
      <c r="AC12" s="771"/>
      <c r="AD12" s="174">
        <f>AD13+AD16</f>
        <v>0</v>
      </c>
      <c r="AE12" s="769">
        <f>AE13+AE16</f>
        <v>0</v>
      </c>
      <c r="AF12" s="770"/>
      <c r="AG12" s="771"/>
      <c r="AH12" s="174">
        <f>AH13+AH16</f>
        <v>0</v>
      </c>
      <c r="AI12" s="769">
        <f>AI13+AI16</f>
        <v>0</v>
      </c>
      <c r="AJ12" s="770"/>
      <c r="AK12" s="771"/>
      <c r="AL12" s="174">
        <f>AL13+AL16</f>
        <v>0</v>
      </c>
      <c r="AM12" s="769">
        <f>AM13+AM16</f>
        <v>0</v>
      </c>
      <c r="AN12" s="770"/>
      <c r="AO12" s="771"/>
      <c r="AP12" s="174">
        <f>AP13+AP16</f>
        <v>0</v>
      </c>
      <c r="AQ12" s="178"/>
      <c r="AR12" s="179"/>
      <c r="AS12" s="180"/>
    </row>
    <row r="13" spans="1:46" s="98" customFormat="1" ht="40.5" customHeight="1" thickBot="1" x14ac:dyDescent="0.45">
      <c r="A13" s="181"/>
      <c r="B13" s="182" t="s">
        <v>46</v>
      </c>
      <c r="C13" s="172"/>
      <c r="D13" s="576">
        <f>SUM(D14:D15)</f>
        <v>5</v>
      </c>
      <c r="E13" s="576">
        <f>SUM(E14:E15)</f>
        <v>150</v>
      </c>
      <c r="F13" s="576"/>
      <c r="G13" s="576"/>
      <c r="H13" s="576"/>
      <c r="I13" s="576"/>
      <c r="J13" s="576"/>
      <c r="K13" s="772">
        <f>SUM(K14:M15)</f>
        <v>0</v>
      </c>
      <c r="L13" s="773"/>
      <c r="M13" s="774"/>
      <c r="N13" s="576">
        <f>SUM(N14:N15)</f>
        <v>0</v>
      </c>
      <c r="O13" s="772">
        <f>SUM(O14:Q15)</f>
        <v>3.5</v>
      </c>
      <c r="P13" s="773"/>
      <c r="Q13" s="774"/>
      <c r="R13" s="576">
        <f>SUM(R14:R15)</f>
        <v>5</v>
      </c>
      <c r="S13" s="772">
        <f>SUM(S14:U15)</f>
        <v>0</v>
      </c>
      <c r="T13" s="773"/>
      <c r="U13" s="774"/>
      <c r="V13" s="576">
        <f>SUM(V14:V15)</f>
        <v>0</v>
      </c>
      <c r="W13" s="772">
        <f>SUM(W14:Y15)</f>
        <v>0</v>
      </c>
      <c r="X13" s="773"/>
      <c r="Y13" s="774"/>
      <c r="Z13" s="576">
        <f>SUM(Z14:Z15)</f>
        <v>0</v>
      </c>
      <c r="AA13" s="772">
        <f>SUM(AA14:AC15)</f>
        <v>0</v>
      </c>
      <c r="AB13" s="773"/>
      <c r="AC13" s="774"/>
      <c r="AD13" s="576">
        <f>SUM(AD14:AD15)</f>
        <v>0</v>
      </c>
      <c r="AE13" s="772">
        <f>SUM(AE14:AG15)</f>
        <v>0</v>
      </c>
      <c r="AF13" s="773"/>
      <c r="AG13" s="774"/>
      <c r="AH13" s="576">
        <f>SUM(AH14:AH15)</f>
        <v>0</v>
      </c>
      <c r="AI13" s="772">
        <f>SUM(AI14:AK15)</f>
        <v>0</v>
      </c>
      <c r="AJ13" s="773"/>
      <c r="AK13" s="774"/>
      <c r="AL13" s="576">
        <f>SUM(AL14:AL15)</f>
        <v>0</v>
      </c>
      <c r="AM13" s="772">
        <f>SUM(AM14:AO15)</f>
        <v>0</v>
      </c>
      <c r="AN13" s="773"/>
      <c r="AO13" s="774"/>
      <c r="AP13" s="576">
        <f>SUM(AP14:AP15)</f>
        <v>0</v>
      </c>
      <c r="AQ13" s="186"/>
      <c r="AR13" s="94"/>
      <c r="AS13" s="180"/>
    </row>
    <row r="14" spans="1:46" s="98" customFormat="1" ht="49.5" customHeight="1" x14ac:dyDescent="0.4">
      <c r="A14" s="202" t="s">
        <v>207</v>
      </c>
      <c r="B14" s="130" t="s">
        <v>201</v>
      </c>
      <c r="C14" s="189" t="s">
        <v>204</v>
      </c>
      <c r="D14" s="190">
        <f>R14</f>
        <v>3</v>
      </c>
      <c r="E14" s="191">
        <f>D14*30</f>
        <v>90</v>
      </c>
      <c r="F14" s="191">
        <f t="shared" ref="F14:F15" si="0">G14+H14+I14</f>
        <v>32</v>
      </c>
      <c r="G14" s="192">
        <f>16*O14</f>
        <v>16</v>
      </c>
      <c r="H14" s="191"/>
      <c r="I14" s="192">
        <f>16*Q14</f>
        <v>16</v>
      </c>
      <c r="J14" s="191">
        <f t="shared" ref="J14:J15" si="1">E14-F14</f>
        <v>58</v>
      </c>
      <c r="K14" s="197"/>
      <c r="L14" s="204"/>
      <c r="M14" s="205"/>
      <c r="N14" s="196"/>
      <c r="O14" s="197">
        <v>1</v>
      </c>
      <c r="P14" s="204"/>
      <c r="Q14" s="205">
        <v>1</v>
      </c>
      <c r="R14" s="196">
        <v>3</v>
      </c>
      <c r="S14" s="193"/>
      <c r="T14" s="204"/>
      <c r="U14" s="198"/>
      <c r="V14" s="196"/>
      <c r="W14" s="193"/>
      <c r="X14" s="204"/>
      <c r="Y14" s="198"/>
      <c r="Z14" s="196"/>
      <c r="AA14" s="193"/>
      <c r="AB14" s="204"/>
      <c r="AC14" s="198"/>
      <c r="AD14" s="196"/>
      <c r="AE14" s="206"/>
      <c r="AF14" s="204"/>
      <c r="AG14" s="195"/>
      <c r="AH14" s="196"/>
      <c r="AI14" s="206"/>
      <c r="AJ14" s="204"/>
      <c r="AK14" s="198"/>
      <c r="AL14" s="196"/>
      <c r="AM14" s="193"/>
      <c r="AN14" s="194"/>
      <c r="AO14" s="198"/>
      <c r="AP14" s="199"/>
      <c r="AQ14" s="207">
        <v>2</v>
      </c>
      <c r="AR14" s="203"/>
      <c r="AS14" s="190"/>
    </row>
    <row r="15" spans="1:46" s="98" customFormat="1" ht="31.5" customHeight="1" thickBot="1" x14ac:dyDescent="0.45">
      <c r="A15" s="202" t="s">
        <v>209</v>
      </c>
      <c r="B15" s="139" t="s">
        <v>202</v>
      </c>
      <c r="C15" s="189" t="s">
        <v>204</v>
      </c>
      <c r="D15" s="203">
        <f>R15</f>
        <v>2</v>
      </c>
      <c r="E15" s="191">
        <f>D15*30</f>
        <v>60</v>
      </c>
      <c r="F15" s="191">
        <f t="shared" si="0"/>
        <v>24</v>
      </c>
      <c r="G15" s="192">
        <f>O15*16</f>
        <v>16</v>
      </c>
      <c r="H15" s="191"/>
      <c r="I15" s="192">
        <f>16*Q15</f>
        <v>8</v>
      </c>
      <c r="J15" s="191">
        <f t="shared" si="1"/>
        <v>36</v>
      </c>
      <c r="K15" s="197"/>
      <c r="L15" s="204"/>
      <c r="M15" s="392"/>
      <c r="N15" s="196"/>
      <c r="O15" s="197">
        <v>1</v>
      </c>
      <c r="P15" s="204"/>
      <c r="Q15" s="392">
        <v>0.5</v>
      </c>
      <c r="R15" s="196">
        <v>2</v>
      </c>
      <c r="S15" s="193"/>
      <c r="T15" s="204"/>
      <c r="U15" s="198"/>
      <c r="V15" s="196"/>
      <c r="W15" s="193"/>
      <c r="X15" s="204"/>
      <c r="Y15" s="198"/>
      <c r="Z15" s="196"/>
      <c r="AA15" s="193"/>
      <c r="AB15" s="204"/>
      <c r="AC15" s="198"/>
      <c r="AD15" s="196"/>
      <c r="AE15" s="206"/>
      <c r="AF15" s="204"/>
      <c r="AG15" s="195"/>
      <c r="AH15" s="196"/>
      <c r="AI15" s="206"/>
      <c r="AJ15" s="204"/>
      <c r="AK15" s="198"/>
      <c r="AL15" s="196"/>
      <c r="AM15" s="193"/>
      <c r="AN15" s="194"/>
      <c r="AO15" s="198"/>
      <c r="AP15" s="199"/>
      <c r="AQ15" s="207">
        <v>2</v>
      </c>
      <c r="AR15" s="203"/>
      <c r="AS15" s="190"/>
    </row>
    <row r="16" spans="1:46" s="98" customFormat="1" ht="30" customHeight="1" thickBot="1" x14ac:dyDescent="0.45">
      <c r="A16" s="398"/>
      <c r="B16" s="187" t="s">
        <v>206</v>
      </c>
      <c r="C16" s="172"/>
      <c r="D16" s="578">
        <v>5</v>
      </c>
      <c r="E16" s="578">
        <f>D16*30</f>
        <v>150</v>
      </c>
      <c r="F16" s="578"/>
      <c r="G16" s="578"/>
      <c r="H16" s="578"/>
      <c r="I16" s="578"/>
      <c r="J16" s="578"/>
      <c r="K16" s="772">
        <f>SUM(K17:M23)</f>
        <v>0</v>
      </c>
      <c r="L16" s="773"/>
      <c r="M16" s="774"/>
      <c r="N16" s="184">
        <f>SUM(N17:N23)</f>
        <v>0</v>
      </c>
      <c r="O16" s="772">
        <f>SUM(O18:Q18)</f>
        <v>0</v>
      </c>
      <c r="P16" s="773"/>
      <c r="Q16" s="774"/>
      <c r="R16" s="185">
        <f>SUM(R18:R18)</f>
        <v>0</v>
      </c>
      <c r="S16" s="769">
        <f>SUM(S17:U23)</f>
        <v>3.5</v>
      </c>
      <c r="T16" s="770"/>
      <c r="U16" s="771"/>
      <c r="V16" s="173">
        <f>SUM(V17:V23)</f>
        <v>5</v>
      </c>
      <c r="W16" s="769">
        <f>SUM(W18:Y18)</f>
        <v>0</v>
      </c>
      <c r="X16" s="770"/>
      <c r="Y16" s="771"/>
      <c r="Z16" s="173">
        <f>SUM(Z18:Z18)</f>
        <v>0</v>
      </c>
      <c r="AA16" s="769">
        <f>SUM(AA18:AC18)</f>
        <v>0</v>
      </c>
      <c r="AB16" s="770"/>
      <c r="AC16" s="771"/>
      <c r="AD16" s="173">
        <f>SUM(AD18:AD18)</f>
        <v>0</v>
      </c>
      <c r="AE16" s="772">
        <f>SUM(AE18:AG18)</f>
        <v>0</v>
      </c>
      <c r="AF16" s="773"/>
      <c r="AG16" s="774"/>
      <c r="AH16" s="173">
        <f>SUM(AH18:AH18)</f>
        <v>0</v>
      </c>
      <c r="AI16" s="772">
        <f>SUM(AI18:AK18)</f>
        <v>0</v>
      </c>
      <c r="AJ16" s="773"/>
      <c r="AK16" s="774"/>
      <c r="AL16" s="173">
        <f>SUM(AL18:AL18)</f>
        <v>0</v>
      </c>
      <c r="AM16" s="769">
        <f>SUM(AM18:AO18)</f>
        <v>0</v>
      </c>
      <c r="AN16" s="770"/>
      <c r="AO16" s="771"/>
      <c r="AP16" s="174">
        <f>SUM(AP18:AP18)</f>
        <v>0</v>
      </c>
      <c r="AQ16" s="186"/>
      <c r="AR16" s="179"/>
      <c r="AS16" s="180"/>
    </row>
    <row r="17" spans="1:45" s="99" customFormat="1" ht="43.5" customHeight="1" x14ac:dyDescent="0.4">
      <c r="A17" s="389" t="s">
        <v>159</v>
      </c>
      <c r="B17" s="139" t="s">
        <v>208</v>
      </c>
      <c r="C17" s="189" t="s">
        <v>245</v>
      </c>
      <c r="D17" s="190">
        <f>V17</f>
        <v>3</v>
      </c>
      <c r="E17" s="191">
        <f t="shared" ref="E17:E18" si="2">D17*30</f>
        <v>90</v>
      </c>
      <c r="F17" s="191">
        <f t="shared" ref="F17:F18" si="3">G17+H17+I17</f>
        <v>32</v>
      </c>
      <c r="G17" s="192">
        <f>16*S17</f>
        <v>16</v>
      </c>
      <c r="H17" s="191"/>
      <c r="I17" s="192">
        <f>16*U17</f>
        <v>16</v>
      </c>
      <c r="J17" s="191">
        <f t="shared" ref="J17:J18" si="4">E17-F17</f>
        <v>58</v>
      </c>
      <c r="K17" s="193"/>
      <c r="L17" s="194"/>
      <c r="M17" s="195"/>
      <c r="N17" s="196"/>
      <c r="O17" s="197"/>
      <c r="P17" s="194"/>
      <c r="Q17" s="195"/>
      <c r="R17" s="196"/>
      <c r="S17" s="193">
        <v>1</v>
      </c>
      <c r="T17" s="194"/>
      <c r="U17" s="195">
        <v>1</v>
      </c>
      <c r="V17" s="196">
        <v>3</v>
      </c>
      <c r="W17" s="193"/>
      <c r="X17" s="194"/>
      <c r="Y17" s="195"/>
      <c r="Z17" s="196"/>
      <c r="AA17" s="193"/>
      <c r="AB17" s="194"/>
      <c r="AC17" s="198"/>
      <c r="AD17" s="199"/>
      <c r="AE17" s="200"/>
      <c r="AF17" s="194"/>
      <c r="AG17" s="198" t="s">
        <v>1</v>
      </c>
      <c r="AH17" s="199"/>
      <c r="AI17" s="200"/>
      <c r="AJ17" s="194"/>
      <c r="AK17" s="198"/>
      <c r="AL17" s="199"/>
      <c r="AM17" s="193"/>
      <c r="AN17" s="194"/>
      <c r="AO17" s="198"/>
      <c r="AP17" s="199"/>
      <c r="AQ17" s="191">
        <v>3</v>
      </c>
      <c r="AR17" s="201"/>
      <c r="AS17" s="208"/>
    </row>
    <row r="18" spans="1:45" s="98" customFormat="1" ht="42.75" customHeight="1" x14ac:dyDescent="0.4">
      <c r="A18" s="400" t="s">
        <v>173</v>
      </c>
      <c r="B18" s="397" t="s">
        <v>205</v>
      </c>
      <c r="C18" s="189" t="s">
        <v>245</v>
      </c>
      <c r="D18" s="789">
        <f>V18</f>
        <v>2</v>
      </c>
      <c r="E18" s="791">
        <f t="shared" si="2"/>
        <v>60</v>
      </c>
      <c r="F18" s="791">
        <f t="shared" si="3"/>
        <v>24</v>
      </c>
      <c r="G18" s="791">
        <f>S18*16</f>
        <v>16</v>
      </c>
      <c r="H18" s="791"/>
      <c r="I18" s="791">
        <f>16*U18</f>
        <v>8</v>
      </c>
      <c r="J18" s="779">
        <f t="shared" si="4"/>
        <v>36</v>
      </c>
      <c r="K18" s="212"/>
      <c r="L18" s="213"/>
      <c r="M18" s="214"/>
      <c r="N18" s="215"/>
      <c r="O18" s="212"/>
      <c r="P18" s="213"/>
      <c r="Q18" s="214"/>
      <c r="R18" s="215"/>
      <c r="S18" s="781">
        <v>1</v>
      </c>
      <c r="T18" s="783"/>
      <c r="U18" s="785">
        <v>0.5</v>
      </c>
      <c r="V18" s="787">
        <v>2</v>
      </c>
      <c r="W18" s="216"/>
      <c r="X18" s="213"/>
      <c r="Y18" s="214"/>
      <c r="Z18" s="218"/>
      <c r="AA18" s="216"/>
      <c r="AB18" s="213"/>
      <c r="AC18" s="214"/>
      <c r="AD18" s="217"/>
      <c r="AE18" s="212"/>
      <c r="AF18" s="213"/>
      <c r="AG18" s="219"/>
      <c r="AH18" s="217"/>
      <c r="AI18" s="212"/>
      <c r="AJ18" s="213"/>
      <c r="AK18" s="214"/>
      <c r="AL18" s="217"/>
      <c r="AM18" s="216"/>
      <c r="AN18" s="220"/>
      <c r="AO18" s="214"/>
      <c r="AP18" s="221"/>
      <c r="AQ18" s="789">
        <v>3</v>
      </c>
      <c r="AR18" s="223"/>
      <c r="AS18" s="189"/>
    </row>
    <row r="19" spans="1:45" s="98" customFormat="1" ht="42.75" customHeight="1" x14ac:dyDescent="0.4">
      <c r="A19" s="400" t="s">
        <v>234</v>
      </c>
      <c r="B19" s="139" t="s">
        <v>215</v>
      </c>
      <c r="C19" s="189" t="s">
        <v>245</v>
      </c>
      <c r="D19" s="790"/>
      <c r="E19" s="792"/>
      <c r="F19" s="792"/>
      <c r="G19" s="792"/>
      <c r="H19" s="792"/>
      <c r="I19" s="792"/>
      <c r="J19" s="780"/>
      <c r="K19" s="212"/>
      <c r="L19" s="213"/>
      <c r="M19" s="214"/>
      <c r="N19" s="215"/>
      <c r="O19" s="212"/>
      <c r="P19" s="213"/>
      <c r="Q19" s="214"/>
      <c r="R19" s="215"/>
      <c r="S19" s="782"/>
      <c r="T19" s="784"/>
      <c r="U19" s="786"/>
      <c r="V19" s="788"/>
      <c r="W19" s="393"/>
      <c r="X19" s="213"/>
      <c r="Y19" s="394"/>
      <c r="Z19" s="218"/>
      <c r="AA19" s="393"/>
      <c r="AB19" s="213"/>
      <c r="AC19" s="394"/>
      <c r="AD19" s="217"/>
      <c r="AE19" s="212"/>
      <c r="AF19" s="213"/>
      <c r="AG19" s="395"/>
      <c r="AH19" s="217"/>
      <c r="AI19" s="212"/>
      <c r="AJ19" s="213"/>
      <c r="AK19" s="394"/>
      <c r="AL19" s="217"/>
      <c r="AM19" s="393"/>
      <c r="AN19" s="220"/>
      <c r="AO19" s="394"/>
      <c r="AP19" s="221"/>
      <c r="AQ19" s="790"/>
      <c r="AR19" s="396"/>
      <c r="AS19" s="279"/>
    </row>
    <row r="20" spans="1:45" s="98" customFormat="1" ht="23.25" customHeight="1" x14ac:dyDescent="0.4">
      <c r="A20" s="400" t="s">
        <v>235</v>
      </c>
      <c r="B20" s="139" t="s">
        <v>258</v>
      </c>
      <c r="C20" s="775" t="s">
        <v>204</v>
      </c>
      <c r="D20" s="790"/>
      <c r="E20" s="792"/>
      <c r="F20" s="792"/>
      <c r="G20" s="792"/>
      <c r="H20" s="792"/>
      <c r="I20" s="792"/>
      <c r="J20" s="780"/>
      <c r="K20" s="206"/>
      <c r="L20" s="204"/>
      <c r="M20" s="205"/>
      <c r="N20" s="196"/>
      <c r="O20" s="206"/>
      <c r="P20" s="204"/>
      <c r="Q20" s="205"/>
      <c r="R20" s="196"/>
      <c r="S20" s="782"/>
      <c r="T20" s="784"/>
      <c r="U20" s="786"/>
      <c r="V20" s="788"/>
      <c r="W20" s="193"/>
      <c r="X20" s="204"/>
      <c r="Y20" s="198"/>
      <c r="Z20" s="196"/>
      <c r="AA20" s="193"/>
      <c r="AB20" s="204"/>
      <c r="AC20" s="198"/>
      <c r="AD20" s="196"/>
      <c r="AE20" s="206"/>
      <c r="AF20" s="204"/>
      <c r="AG20" s="195"/>
      <c r="AH20" s="196"/>
      <c r="AI20" s="206"/>
      <c r="AJ20" s="204"/>
      <c r="AK20" s="198"/>
      <c r="AL20" s="196"/>
      <c r="AM20" s="193"/>
      <c r="AN20" s="194"/>
      <c r="AO20" s="198"/>
      <c r="AP20" s="199"/>
      <c r="AQ20" s="790"/>
      <c r="AR20" s="222"/>
      <c r="AS20" s="207"/>
    </row>
    <row r="21" spans="1:45" s="98" customFormat="1" ht="23.25" customHeight="1" x14ac:dyDescent="0.4">
      <c r="A21" s="400" t="s">
        <v>236</v>
      </c>
      <c r="B21" s="139" t="s">
        <v>214</v>
      </c>
      <c r="C21" s="776"/>
      <c r="D21" s="790"/>
      <c r="E21" s="792"/>
      <c r="F21" s="792"/>
      <c r="G21" s="792"/>
      <c r="H21" s="792"/>
      <c r="I21" s="792"/>
      <c r="J21" s="780"/>
      <c r="K21" s="206"/>
      <c r="L21" s="204"/>
      <c r="M21" s="205"/>
      <c r="N21" s="196"/>
      <c r="O21" s="206"/>
      <c r="P21" s="204"/>
      <c r="Q21" s="205"/>
      <c r="R21" s="196"/>
      <c r="S21" s="782"/>
      <c r="T21" s="784"/>
      <c r="U21" s="786"/>
      <c r="V21" s="788"/>
      <c r="W21" s="193"/>
      <c r="X21" s="204"/>
      <c r="Y21" s="198"/>
      <c r="Z21" s="196"/>
      <c r="AA21" s="193"/>
      <c r="AB21" s="204"/>
      <c r="AC21" s="198"/>
      <c r="AD21" s="196"/>
      <c r="AE21" s="206"/>
      <c r="AF21" s="204"/>
      <c r="AG21" s="195"/>
      <c r="AH21" s="196"/>
      <c r="AI21" s="206"/>
      <c r="AJ21" s="204"/>
      <c r="AK21" s="198"/>
      <c r="AL21" s="196"/>
      <c r="AM21" s="193"/>
      <c r="AN21" s="194"/>
      <c r="AO21" s="198"/>
      <c r="AP21" s="199"/>
      <c r="AQ21" s="790"/>
      <c r="AR21" s="222"/>
      <c r="AS21" s="207"/>
    </row>
    <row r="22" spans="1:45" s="98" customFormat="1" ht="23.25" customHeight="1" x14ac:dyDescent="0.4">
      <c r="A22" s="400" t="s">
        <v>237</v>
      </c>
      <c r="B22" s="139" t="s">
        <v>259</v>
      </c>
      <c r="C22" s="776"/>
      <c r="D22" s="790"/>
      <c r="E22" s="792"/>
      <c r="F22" s="792"/>
      <c r="G22" s="792"/>
      <c r="H22" s="792"/>
      <c r="I22" s="792"/>
      <c r="J22" s="780"/>
      <c r="K22" s="206"/>
      <c r="L22" s="204"/>
      <c r="M22" s="205"/>
      <c r="N22" s="196"/>
      <c r="O22" s="206"/>
      <c r="P22" s="204"/>
      <c r="Q22" s="205"/>
      <c r="R22" s="196"/>
      <c r="S22" s="782"/>
      <c r="T22" s="784"/>
      <c r="U22" s="786"/>
      <c r="V22" s="788"/>
      <c r="W22" s="193"/>
      <c r="X22" s="204"/>
      <c r="Y22" s="198"/>
      <c r="Z22" s="196"/>
      <c r="AA22" s="193"/>
      <c r="AB22" s="204"/>
      <c r="AC22" s="198"/>
      <c r="AD22" s="196"/>
      <c r="AE22" s="206"/>
      <c r="AF22" s="204"/>
      <c r="AG22" s="195"/>
      <c r="AH22" s="196"/>
      <c r="AI22" s="206"/>
      <c r="AJ22" s="204"/>
      <c r="AK22" s="198"/>
      <c r="AL22" s="196"/>
      <c r="AM22" s="193"/>
      <c r="AN22" s="194"/>
      <c r="AO22" s="198"/>
      <c r="AP22" s="199"/>
      <c r="AQ22" s="790"/>
      <c r="AR22" s="222"/>
      <c r="AS22" s="207"/>
    </row>
    <row r="23" spans="1:45" s="98" customFormat="1" ht="20.25" customHeight="1" thickBot="1" x14ac:dyDescent="0.45">
      <c r="A23" s="401" t="s">
        <v>238</v>
      </c>
      <c r="B23" s="139" t="s">
        <v>216</v>
      </c>
      <c r="C23" s="776"/>
      <c r="D23" s="790"/>
      <c r="E23" s="792"/>
      <c r="F23" s="792"/>
      <c r="G23" s="792"/>
      <c r="H23" s="792"/>
      <c r="I23" s="792"/>
      <c r="J23" s="780"/>
      <c r="K23" s="206"/>
      <c r="L23" s="204"/>
      <c r="M23" s="205"/>
      <c r="N23" s="196"/>
      <c r="O23" s="206"/>
      <c r="P23" s="204"/>
      <c r="Q23" s="205"/>
      <c r="R23" s="196"/>
      <c r="S23" s="782"/>
      <c r="T23" s="784"/>
      <c r="U23" s="786"/>
      <c r="V23" s="788"/>
      <c r="W23" s="193"/>
      <c r="X23" s="204"/>
      <c r="Y23" s="198"/>
      <c r="Z23" s="196"/>
      <c r="AA23" s="193"/>
      <c r="AB23" s="204"/>
      <c r="AC23" s="198"/>
      <c r="AD23" s="196"/>
      <c r="AE23" s="206"/>
      <c r="AF23" s="204"/>
      <c r="AG23" s="195"/>
      <c r="AH23" s="196"/>
      <c r="AI23" s="206"/>
      <c r="AJ23" s="204"/>
      <c r="AK23" s="198"/>
      <c r="AL23" s="196"/>
      <c r="AM23" s="193"/>
      <c r="AN23" s="194"/>
      <c r="AO23" s="198"/>
      <c r="AP23" s="199"/>
      <c r="AQ23" s="790"/>
      <c r="AR23" s="203"/>
      <c r="AS23" s="190"/>
    </row>
    <row r="24" spans="1:45" s="225" customFormat="1" ht="21.75" customHeight="1" thickBot="1" x14ac:dyDescent="0.4">
      <c r="A24" s="399" t="s">
        <v>149</v>
      </c>
      <c r="B24" s="690" t="s">
        <v>133</v>
      </c>
      <c r="C24" s="691"/>
      <c r="D24" s="777"/>
      <c r="E24" s="777"/>
      <c r="F24" s="777"/>
      <c r="G24" s="777"/>
      <c r="H24" s="777"/>
      <c r="I24" s="777"/>
      <c r="J24" s="777"/>
      <c r="K24" s="778"/>
      <c r="L24" s="778"/>
      <c r="M24" s="778"/>
      <c r="N24" s="691"/>
      <c r="O24" s="691"/>
      <c r="P24" s="691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691"/>
      <c r="AE24" s="691"/>
      <c r="AF24" s="691"/>
      <c r="AG24" s="691"/>
      <c r="AH24" s="691"/>
      <c r="AI24" s="691"/>
      <c r="AJ24" s="691"/>
      <c r="AK24" s="691"/>
      <c r="AL24" s="691"/>
      <c r="AM24" s="691"/>
      <c r="AN24" s="691"/>
      <c r="AO24" s="691"/>
      <c r="AP24" s="691"/>
      <c r="AQ24" s="691"/>
      <c r="AR24" s="691"/>
      <c r="AS24" s="692"/>
    </row>
    <row r="25" spans="1:45" s="167" customFormat="1" ht="47.25" customHeight="1" thickBot="1" x14ac:dyDescent="0.45">
      <c r="A25" s="767" t="s">
        <v>138</v>
      </c>
      <c r="B25" s="768"/>
      <c r="C25" s="172"/>
      <c r="D25" s="173">
        <f>D26+D32</f>
        <v>25</v>
      </c>
      <c r="E25" s="174">
        <f>E26+E27</f>
        <v>600</v>
      </c>
      <c r="F25" s="174"/>
      <c r="G25" s="577"/>
      <c r="H25" s="174"/>
      <c r="I25" s="577"/>
      <c r="J25" s="174"/>
      <c r="K25" s="769">
        <f>K26+K32</f>
        <v>0</v>
      </c>
      <c r="L25" s="770"/>
      <c r="M25" s="771"/>
      <c r="N25" s="176">
        <f>N26+N32</f>
        <v>0</v>
      </c>
      <c r="O25" s="769">
        <f>O26+O32</f>
        <v>16</v>
      </c>
      <c r="P25" s="770"/>
      <c r="Q25" s="771"/>
      <c r="R25" s="176">
        <f>R26+R32</f>
        <v>20</v>
      </c>
      <c r="S25" s="769">
        <f>S26+S32</f>
        <v>4</v>
      </c>
      <c r="T25" s="770"/>
      <c r="U25" s="771"/>
      <c r="V25" s="176">
        <f>V26+V32</f>
        <v>5</v>
      </c>
      <c r="W25" s="769">
        <f>W26+W32</f>
        <v>0</v>
      </c>
      <c r="X25" s="770"/>
      <c r="Y25" s="771"/>
      <c r="Z25" s="176">
        <f>Z26+Z32</f>
        <v>0</v>
      </c>
      <c r="AA25" s="769">
        <f>AA26+AA32</f>
        <v>0</v>
      </c>
      <c r="AB25" s="770"/>
      <c r="AC25" s="771"/>
      <c r="AD25" s="176">
        <f>AD26+AD32</f>
        <v>0</v>
      </c>
      <c r="AE25" s="769">
        <f>AE26+AE32</f>
        <v>0</v>
      </c>
      <c r="AF25" s="770"/>
      <c r="AG25" s="771"/>
      <c r="AH25" s="176">
        <f>AH26+AH32</f>
        <v>0</v>
      </c>
      <c r="AI25" s="769">
        <f>AI26+AI32</f>
        <v>0</v>
      </c>
      <c r="AJ25" s="770"/>
      <c r="AK25" s="771"/>
      <c r="AL25" s="176">
        <f>AL26+AL32</f>
        <v>0</v>
      </c>
      <c r="AM25" s="769">
        <f>AM26+AM32</f>
        <v>0</v>
      </c>
      <c r="AN25" s="770"/>
      <c r="AO25" s="771"/>
      <c r="AP25" s="176">
        <f>AP26+AP32</f>
        <v>0</v>
      </c>
      <c r="AQ25" s="178"/>
      <c r="AR25" s="179"/>
      <c r="AS25" s="180"/>
    </row>
    <row r="26" spans="1:45" s="168" customFormat="1" ht="40.5" customHeight="1" thickBot="1" x14ac:dyDescent="0.45">
      <c r="A26" s="181"/>
      <c r="B26" s="182" t="s">
        <v>46</v>
      </c>
      <c r="C26" s="172"/>
      <c r="D26" s="576">
        <f>SUM(D28:D31)</f>
        <v>20</v>
      </c>
      <c r="E26" s="576">
        <f>SUM(E28:E31)</f>
        <v>600</v>
      </c>
      <c r="F26" s="576"/>
      <c r="G26" s="576"/>
      <c r="H26" s="576"/>
      <c r="I26" s="576"/>
      <c r="J26" s="576"/>
      <c r="K26" s="772">
        <f>SUM(K28:M31)</f>
        <v>0</v>
      </c>
      <c r="L26" s="773"/>
      <c r="M26" s="774"/>
      <c r="N26" s="576">
        <f>SUM(N28:N31)</f>
        <v>0</v>
      </c>
      <c r="O26" s="772">
        <f>SUM(O28:Q31)</f>
        <v>16</v>
      </c>
      <c r="P26" s="773"/>
      <c r="Q26" s="774"/>
      <c r="R26" s="576">
        <f>SUM(R28:R31)</f>
        <v>20</v>
      </c>
      <c r="S26" s="772">
        <f>SUM(S28:U31)</f>
        <v>0</v>
      </c>
      <c r="T26" s="773"/>
      <c r="U26" s="774"/>
      <c r="V26" s="576">
        <f>SUM(V28:V31)</f>
        <v>0</v>
      </c>
      <c r="W26" s="772">
        <f>SUM(W28:Y31)</f>
        <v>0</v>
      </c>
      <c r="X26" s="773"/>
      <c r="Y26" s="774"/>
      <c r="Z26" s="576">
        <f>SUM(Z28:Z31)</f>
        <v>0</v>
      </c>
      <c r="AA26" s="772">
        <f>SUM(AA28:AC31)</f>
        <v>0</v>
      </c>
      <c r="AB26" s="773"/>
      <c r="AC26" s="774"/>
      <c r="AD26" s="576">
        <f>SUM(AD28:AD31)</f>
        <v>0</v>
      </c>
      <c r="AE26" s="772">
        <f>SUM(AE28:AG31)</f>
        <v>0</v>
      </c>
      <c r="AF26" s="773"/>
      <c r="AG26" s="774"/>
      <c r="AH26" s="576">
        <f>SUM(AH28:AH31)</f>
        <v>0</v>
      </c>
      <c r="AI26" s="772">
        <f>SUM(AI28:AK31)</f>
        <v>0</v>
      </c>
      <c r="AJ26" s="773"/>
      <c r="AK26" s="774"/>
      <c r="AL26" s="576">
        <f>SUM(AL28:AL31)</f>
        <v>0</v>
      </c>
      <c r="AM26" s="772">
        <f>SUM(AM28:AO31)</f>
        <v>0</v>
      </c>
      <c r="AN26" s="773"/>
      <c r="AO26" s="774"/>
      <c r="AP26" s="576">
        <f>SUM(AP28:AP31)</f>
        <v>0</v>
      </c>
      <c r="AQ26" s="186"/>
      <c r="AR26" s="94"/>
      <c r="AS26" s="180"/>
    </row>
    <row r="27" spans="1:45" s="168" customFormat="1" ht="1.5" customHeight="1" x14ac:dyDescent="0.4">
      <c r="A27" s="233"/>
      <c r="B27" s="249"/>
      <c r="C27" s="250"/>
      <c r="D27" s="251"/>
      <c r="E27" s="131"/>
      <c r="F27" s="595"/>
      <c r="G27" s="583"/>
      <c r="H27" s="583"/>
      <c r="I27" s="583"/>
      <c r="J27" s="253"/>
      <c r="K27" s="254"/>
      <c r="L27" s="255"/>
      <c r="M27" s="253"/>
      <c r="N27" s="123"/>
      <c r="O27" s="256"/>
      <c r="P27" s="255"/>
      <c r="Q27" s="257"/>
      <c r="R27" s="258"/>
      <c r="S27" s="256"/>
      <c r="T27" s="255"/>
      <c r="U27" s="257"/>
      <c r="V27" s="258"/>
      <c r="W27" s="595"/>
      <c r="X27" s="255"/>
      <c r="Y27" s="257"/>
      <c r="Z27" s="259"/>
      <c r="AA27" s="595"/>
      <c r="AB27" s="255"/>
      <c r="AC27" s="257"/>
      <c r="AD27" s="259"/>
      <c r="AE27" s="254"/>
      <c r="AF27" s="255"/>
      <c r="AG27" s="260"/>
      <c r="AH27" s="259"/>
      <c r="AI27" s="254"/>
      <c r="AJ27" s="255"/>
      <c r="AK27" s="257"/>
      <c r="AL27" s="259"/>
      <c r="AM27" s="595"/>
      <c r="AN27" s="583"/>
      <c r="AO27" s="257"/>
      <c r="AP27" s="261"/>
      <c r="AQ27" s="262"/>
      <c r="AR27" s="263"/>
      <c r="AS27" s="264"/>
    </row>
    <row r="28" spans="1:45" s="167" customFormat="1" ht="33.75" customHeight="1" x14ac:dyDescent="0.4">
      <c r="A28" s="227" t="s">
        <v>218</v>
      </c>
      <c r="B28" s="228" t="s">
        <v>260</v>
      </c>
      <c r="C28" s="229" t="s">
        <v>212</v>
      </c>
      <c r="D28" s="581">
        <f>R28</f>
        <v>5</v>
      </c>
      <c r="E28" s="582">
        <f t="shared" ref="E28:E31" si="5">D28*30</f>
        <v>150</v>
      </c>
      <c r="F28" s="231">
        <f>G28+H28+I28</f>
        <v>64</v>
      </c>
      <c r="G28" s="581">
        <f>O28*16</f>
        <v>32</v>
      </c>
      <c r="H28" s="581"/>
      <c r="I28" s="581">
        <f>16*Q28</f>
        <v>32</v>
      </c>
      <c r="J28" s="589">
        <f>E28-F28</f>
        <v>86</v>
      </c>
      <c r="K28" s="113"/>
      <c r="L28" s="83"/>
      <c r="M28" s="114"/>
      <c r="N28" s="112"/>
      <c r="O28" s="113">
        <v>2</v>
      </c>
      <c r="P28" s="83"/>
      <c r="Q28" s="114">
        <v>2</v>
      </c>
      <c r="R28" s="112">
        <v>5</v>
      </c>
      <c r="S28" s="113"/>
      <c r="T28" s="83"/>
      <c r="U28" s="114"/>
      <c r="V28" s="112"/>
      <c r="W28" s="84"/>
      <c r="X28" s="83"/>
      <c r="Y28" s="111"/>
      <c r="Z28" s="112"/>
      <c r="AA28" s="113"/>
      <c r="AB28" s="83"/>
      <c r="AC28" s="114"/>
      <c r="AD28" s="112"/>
      <c r="AE28" s="115"/>
      <c r="AF28" s="83"/>
      <c r="AG28" s="114"/>
      <c r="AH28" s="112"/>
      <c r="AI28" s="115"/>
      <c r="AJ28" s="83"/>
      <c r="AK28" s="114"/>
      <c r="AL28" s="112"/>
      <c r="AM28" s="113"/>
      <c r="AN28" s="83"/>
      <c r="AO28" s="114"/>
      <c r="AP28" s="112"/>
      <c r="AQ28" s="571">
        <v>2</v>
      </c>
      <c r="AR28" s="116"/>
      <c r="AS28" s="571"/>
    </row>
    <row r="29" spans="1:45" s="167" customFormat="1" ht="21.75" customHeight="1" x14ac:dyDescent="0.4">
      <c r="A29" s="233" t="s">
        <v>219</v>
      </c>
      <c r="B29" s="234" t="s">
        <v>261</v>
      </c>
      <c r="C29" s="235" t="s">
        <v>217</v>
      </c>
      <c r="D29" s="131">
        <f>R29</f>
        <v>5</v>
      </c>
      <c r="E29" s="132">
        <f t="shared" si="5"/>
        <v>150</v>
      </c>
      <c r="F29" s="236">
        <f>G29+H29+I29</f>
        <v>64</v>
      </c>
      <c r="G29" s="131">
        <f>O29*16</f>
        <v>32</v>
      </c>
      <c r="H29" s="131">
        <f>16*P29</f>
        <v>16</v>
      </c>
      <c r="I29" s="131">
        <f>16*Q29</f>
        <v>16</v>
      </c>
      <c r="J29" s="237">
        <f>E29-F29</f>
        <v>86</v>
      </c>
      <c r="K29" s="134"/>
      <c r="L29" s="121"/>
      <c r="M29" s="127"/>
      <c r="N29" s="128"/>
      <c r="O29" s="134">
        <v>2</v>
      </c>
      <c r="P29" s="121">
        <v>1</v>
      </c>
      <c r="Q29" s="127">
        <v>1</v>
      </c>
      <c r="R29" s="128">
        <v>5</v>
      </c>
      <c r="S29" s="115"/>
      <c r="T29" s="113"/>
      <c r="U29" s="124"/>
      <c r="V29" s="112"/>
      <c r="W29" s="113"/>
      <c r="X29" s="113"/>
      <c r="Y29" s="125"/>
      <c r="Z29" s="112"/>
      <c r="AA29" s="113"/>
      <c r="AB29" s="113"/>
      <c r="AC29" s="125"/>
      <c r="AD29" s="112"/>
      <c r="AE29" s="126"/>
      <c r="AF29" s="121"/>
      <c r="AG29" s="127"/>
      <c r="AH29" s="128"/>
      <c r="AI29" s="126"/>
      <c r="AJ29" s="121"/>
      <c r="AK29" s="127"/>
      <c r="AL29" s="128"/>
      <c r="AM29" s="113"/>
      <c r="AN29" s="113"/>
      <c r="AO29" s="125"/>
      <c r="AP29" s="112"/>
      <c r="AQ29" s="571">
        <v>2</v>
      </c>
      <c r="AR29" s="129"/>
      <c r="AS29" s="210"/>
    </row>
    <row r="30" spans="1:45" s="167" customFormat="1" ht="26.25" customHeight="1" x14ac:dyDescent="0.4">
      <c r="A30" s="238" t="s">
        <v>220</v>
      </c>
      <c r="B30" s="239" t="s">
        <v>262</v>
      </c>
      <c r="C30" s="170" t="s">
        <v>284</v>
      </c>
      <c r="D30" s="609">
        <f>R30</f>
        <v>5</v>
      </c>
      <c r="E30" s="143">
        <f t="shared" si="5"/>
        <v>150</v>
      </c>
      <c r="F30" s="241">
        <f>G30+H30+I30</f>
        <v>64</v>
      </c>
      <c r="G30" s="609">
        <f>O30*16</f>
        <v>16</v>
      </c>
      <c r="H30" s="609"/>
      <c r="I30" s="609">
        <v>48</v>
      </c>
      <c r="J30" s="607">
        <f>E30-F30</f>
        <v>86</v>
      </c>
      <c r="K30" s="144"/>
      <c r="L30" s="145"/>
      <c r="M30" s="149"/>
      <c r="N30" s="150"/>
      <c r="O30" s="148">
        <v>1</v>
      </c>
      <c r="P30" s="145"/>
      <c r="Q30" s="146">
        <v>3</v>
      </c>
      <c r="R30" s="147">
        <v>5</v>
      </c>
      <c r="S30" s="144"/>
      <c r="T30" s="145"/>
      <c r="U30" s="149"/>
      <c r="V30" s="150"/>
      <c r="W30" s="144"/>
      <c r="X30" s="145"/>
      <c r="Y30" s="149"/>
      <c r="Z30" s="150"/>
      <c r="AA30" s="144"/>
      <c r="AB30" s="145"/>
      <c r="AC30" s="149"/>
      <c r="AD30" s="150"/>
      <c r="AE30" s="151"/>
      <c r="AF30" s="145"/>
      <c r="AG30" s="149"/>
      <c r="AH30" s="150"/>
      <c r="AI30" s="151"/>
      <c r="AJ30" s="145"/>
      <c r="AK30" s="149"/>
      <c r="AL30" s="150"/>
      <c r="AM30" s="144"/>
      <c r="AN30" s="145"/>
      <c r="AO30" s="149"/>
      <c r="AP30" s="150"/>
      <c r="AQ30" s="606">
        <v>2</v>
      </c>
      <c r="AR30" s="141"/>
      <c r="AS30" s="608"/>
    </row>
    <row r="31" spans="1:45" s="167" customFormat="1" ht="69.75" customHeight="1" thickBot="1" x14ac:dyDescent="0.45">
      <c r="A31" s="238" t="s">
        <v>220</v>
      </c>
      <c r="B31" s="239" t="s">
        <v>222</v>
      </c>
      <c r="C31" s="240" t="s">
        <v>221</v>
      </c>
      <c r="D31" s="594">
        <v>5</v>
      </c>
      <c r="E31" s="143">
        <f t="shared" si="5"/>
        <v>150</v>
      </c>
      <c r="F31" s="241">
        <v>64</v>
      </c>
      <c r="G31" s="594">
        <v>32</v>
      </c>
      <c r="H31" s="594">
        <v>16</v>
      </c>
      <c r="I31" s="594">
        <v>16</v>
      </c>
      <c r="J31" s="596">
        <f>E31-F31</f>
        <v>86</v>
      </c>
      <c r="K31" s="148"/>
      <c r="L31" s="145"/>
      <c r="M31" s="146"/>
      <c r="N31" s="147"/>
      <c r="O31" s="148">
        <v>2</v>
      </c>
      <c r="P31" s="145">
        <v>1</v>
      </c>
      <c r="Q31" s="146">
        <v>1</v>
      </c>
      <c r="R31" s="147">
        <v>5</v>
      </c>
      <c r="S31" s="144"/>
      <c r="T31" s="145"/>
      <c r="U31" s="149"/>
      <c r="V31" s="150"/>
      <c r="W31" s="144"/>
      <c r="X31" s="145"/>
      <c r="Y31" s="149"/>
      <c r="Z31" s="150"/>
      <c r="AA31" s="144"/>
      <c r="AB31" s="145"/>
      <c r="AC31" s="149"/>
      <c r="AD31" s="150"/>
      <c r="AE31" s="151"/>
      <c r="AF31" s="145"/>
      <c r="AG31" s="149"/>
      <c r="AH31" s="150"/>
      <c r="AI31" s="151"/>
      <c r="AJ31" s="145"/>
      <c r="AK31" s="149"/>
      <c r="AL31" s="150"/>
      <c r="AM31" s="144"/>
      <c r="AN31" s="145"/>
      <c r="AO31" s="149"/>
      <c r="AP31" s="150"/>
      <c r="AQ31" s="597">
        <v>2</v>
      </c>
      <c r="AR31" s="141"/>
      <c r="AS31" s="593"/>
    </row>
    <row r="32" spans="1:45" s="168" customFormat="1" ht="29.25" customHeight="1" thickBot="1" x14ac:dyDescent="0.45">
      <c r="A32" s="165"/>
      <c r="B32" s="187" t="s">
        <v>206</v>
      </c>
      <c r="C32" s="269"/>
      <c r="D32" s="568">
        <v>5</v>
      </c>
      <c r="E32" s="158">
        <f>E33*1</f>
        <v>150</v>
      </c>
      <c r="F32" s="270"/>
      <c r="G32" s="569"/>
      <c r="H32" s="272"/>
      <c r="I32" s="272"/>
      <c r="J32" s="570"/>
      <c r="K32" s="664">
        <f>SUM(K34:M35)</f>
        <v>0</v>
      </c>
      <c r="L32" s="665"/>
      <c r="M32" s="666"/>
      <c r="N32" s="88">
        <f>SUM(N34)</f>
        <v>0</v>
      </c>
      <c r="O32" s="664">
        <f>SUM(O33:Q35)</f>
        <v>0</v>
      </c>
      <c r="P32" s="665"/>
      <c r="Q32" s="666"/>
      <c r="R32" s="166">
        <f>SUM(R33)</f>
        <v>0</v>
      </c>
      <c r="S32" s="799">
        <f>SUM(S33:U35)</f>
        <v>4</v>
      </c>
      <c r="T32" s="800"/>
      <c r="U32" s="801"/>
      <c r="V32" s="158">
        <f>SUM(V33)</f>
        <v>5</v>
      </c>
      <c r="W32" s="799">
        <f>SUM(W34:Y35)</f>
        <v>0</v>
      </c>
      <c r="X32" s="800"/>
      <c r="Y32" s="801"/>
      <c r="Z32" s="158">
        <f>SUM(Z34)</f>
        <v>0</v>
      </c>
      <c r="AA32" s="799">
        <f>SUM(AA34:AC35)</f>
        <v>0</v>
      </c>
      <c r="AB32" s="800"/>
      <c r="AC32" s="801"/>
      <c r="AD32" s="158">
        <f>SUM(AD34)</f>
        <v>0</v>
      </c>
      <c r="AE32" s="664">
        <f>SUM(AE34:AG35)</f>
        <v>0</v>
      </c>
      <c r="AF32" s="665"/>
      <c r="AG32" s="666"/>
      <c r="AH32" s="158">
        <f>SUM(AH34)</f>
        <v>0</v>
      </c>
      <c r="AI32" s="664">
        <f>SUM(AI34:AK35)</f>
        <v>0</v>
      </c>
      <c r="AJ32" s="665"/>
      <c r="AK32" s="666"/>
      <c r="AL32" s="158">
        <f>SUM(AL34)</f>
        <v>0</v>
      </c>
      <c r="AM32" s="799">
        <f>SUM(AM34:AO35)</f>
        <v>0</v>
      </c>
      <c r="AN32" s="800"/>
      <c r="AO32" s="801"/>
      <c r="AP32" s="156">
        <f>SUM(AP34)</f>
        <v>0</v>
      </c>
      <c r="AQ32" s="274"/>
      <c r="AR32" s="275"/>
      <c r="AS32" s="276"/>
    </row>
    <row r="33" spans="1:45" s="168" customFormat="1" ht="0.75" customHeight="1" x14ac:dyDescent="0.4">
      <c r="A33" s="169"/>
      <c r="B33" s="265"/>
      <c r="C33" s="266"/>
      <c r="D33" s="805">
        <f>V33</f>
        <v>5</v>
      </c>
      <c r="E33" s="807">
        <f>D33*30</f>
        <v>150</v>
      </c>
      <c r="F33" s="808">
        <f>SUM(G33:I35)</f>
        <v>64</v>
      </c>
      <c r="G33" s="809">
        <f>16*S33</f>
        <v>32</v>
      </c>
      <c r="H33" s="798"/>
      <c r="I33" s="809">
        <f>16*U33</f>
        <v>32</v>
      </c>
      <c r="J33" s="810">
        <f>E33-F33</f>
        <v>86</v>
      </c>
      <c r="K33" s="811"/>
      <c r="L33" s="794"/>
      <c r="M33" s="795"/>
      <c r="N33" s="796"/>
      <c r="O33" s="797"/>
      <c r="P33" s="798"/>
      <c r="Q33" s="795"/>
      <c r="R33" s="813"/>
      <c r="S33" s="797">
        <v>2</v>
      </c>
      <c r="T33" s="798"/>
      <c r="U33" s="795">
        <v>2</v>
      </c>
      <c r="V33" s="813">
        <v>5</v>
      </c>
      <c r="W33" s="803"/>
      <c r="X33" s="804"/>
      <c r="Y33" s="812"/>
      <c r="Z33" s="802"/>
      <c r="AA33" s="803"/>
      <c r="AB33" s="804"/>
      <c r="AC33" s="812"/>
      <c r="AD33" s="802"/>
      <c r="AE33" s="797"/>
      <c r="AF33" s="798"/>
      <c r="AG33" s="817"/>
      <c r="AH33" s="802"/>
      <c r="AI33" s="797"/>
      <c r="AJ33" s="798"/>
      <c r="AK33" s="817"/>
      <c r="AL33" s="802"/>
      <c r="AM33" s="803"/>
      <c r="AN33" s="804"/>
      <c r="AO33" s="812"/>
      <c r="AP33" s="814"/>
      <c r="AQ33" s="807">
        <v>3</v>
      </c>
      <c r="AR33" s="815"/>
      <c r="AS33" s="816"/>
    </row>
    <row r="34" spans="1:45" s="167" customFormat="1" ht="57.75" customHeight="1" x14ac:dyDescent="0.4">
      <c r="A34" s="403" t="s">
        <v>160</v>
      </c>
      <c r="B34" s="267" t="s">
        <v>266</v>
      </c>
      <c r="C34" s="170" t="s">
        <v>284</v>
      </c>
      <c r="D34" s="806"/>
      <c r="E34" s="807"/>
      <c r="F34" s="808"/>
      <c r="G34" s="809"/>
      <c r="H34" s="798"/>
      <c r="I34" s="809"/>
      <c r="J34" s="810"/>
      <c r="K34" s="811"/>
      <c r="L34" s="794"/>
      <c r="M34" s="795"/>
      <c r="N34" s="796"/>
      <c r="O34" s="797"/>
      <c r="P34" s="798"/>
      <c r="Q34" s="795"/>
      <c r="R34" s="813"/>
      <c r="S34" s="797"/>
      <c r="T34" s="798"/>
      <c r="U34" s="795"/>
      <c r="V34" s="813"/>
      <c r="W34" s="803"/>
      <c r="X34" s="804"/>
      <c r="Y34" s="812"/>
      <c r="Z34" s="802"/>
      <c r="AA34" s="803"/>
      <c r="AB34" s="804"/>
      <c r="AC34" s="812"/>
      <c r="AD34" s="802"/>
      <c r="AE34" s="797"/>
      <c r="AF34" s="798"/>
      <c r="AG34" s="817"/>
      <c r="AH34" s="802"/>
      <c r="AI34" s="797"/>
      <c r="AJ34" s="798"/>
      <c r="AK34" s="817"/>
      <c r="AL34" s="802"/>
      <c r="AM34" s="803"/>
      <c r="AN34" s="804"/>
      <c r="AO34" s="812"/>
      <c r="AP34" s="814"/>
      <c r="AQ34" s="807"/>
      <c r="AR34" s="815"/>
      <c r="AS34" s="816"/>
    </row>
    <row r="35" spans="1:45" s="168" customFormat="1" ht="47.55" customHeight="1" thickBot="1" x14ac:dyDescent="0.45">
      <c r="A35" s="403" t="s">
        <v>179</v>
      </c>
      <c r="B35" s="267" t="s">
        <v>326</v>
      </c>
      <c r="C35" s="268" t="s">
        <v>285</v>
      </c>
      <c r="D35" s="806"/>
      <c r="E35" s="807"/>
      <c r="F35" s="808"/>
      <c r="G35" s="809"/>
      <c r="H35" s="798"/>
      <c r="I35" s="809"/>
      <c r="J35" s="810"/>
      <c r="K35" s="811"/>
      <c r="L35" s="794"/>
      <c r="M35" s="795"/>
      <c r="N35" s="796"/>
      <c r="O35" s="797"/>
      <c r="P35" s="798"/>
      <c r="Q35" s="795"/>
      <c r="R35" s="813"/>
      <c r="S35" s="797"/>
      <c r="T35" s="798"/>
      <c r="U35" s="795"/>
      <c r="V35" s="813"/>
      <c r="W35" s="803"/>
      <c r="X35" s="804"/>
      <c r="Y35" s="812"/>
      <c r="Z35" s="802"/>
      <c r="AA35" s="803"/>
      <c r="AB35" s="804"/>
      <c r="AC35" s="812"/>
      <c r="AD35" s="802"/>
      <c r="AE35" s="797"/>
      <c r="AF35" s="798"/>
      <c r="AG35" s="817"/>
      <c r="AH35" s="802"/>
      <c r="AI35" s="797"/>
      <c r="AJ35" s="798"/>
      <c r="AK35" s="817"/>
      <c r="AL35" s="802"/>
      <c r="AM35" s="803"/>
      <c r="AN35" s="804"/>
      <c r="AO35" s="812"/>
      <c r="AP35" s="814"/>
      <c r="AQ35" s="807"/>
      <c r="AR35" s="815"/>
      <c r="AS35" s="816"/>
    </row>
    <row r="36" spans="1:45" s="225" customFormat="1" ht="23.25" customHeight="1" thickBot="1" x14ac:dyDescent="0.4">
      <c r="A36" s="91" t="s">
        <v>154</v>
      </c>
      <c r="B36" s="690" t="s">
        <v>52</v>
      </c>
      <c r="C36" s="691"/>
      <c r="D36" s="691"/>
      <c r="E36" s="691"/>
      <c r="F36" s="691"/>
      <c r="G36" s="691"/>
      <c r="H36" s="691"/>
      <c r="I36" s="691"/>
      <c r="J36" s="691"/>
      <c r="K36" s="691"/>
      <c r="L36" s="691"/>
      <c r="M36" s="691"/>
      <c r="N36" s="691"/>
      <c r="O36" s="691"/>
      <c r="P36" s="691"/>
      <c r="Q36" s="691"/>
      <c r="R36" s="691"/>
      <c r="S36" s="691"/>
      <c r="T36" s="691"/>
      <c r="U36" s="691"/>
      <c r="V36" s="691"/>
      <c r="W36" s="691"/>
      <c r="X36" s="691"/>
      <c r="Y36" s="691"/>
      <c r="Z36" s="691"/>
      <c r="AA36" s="691"/>
      <c r="AB36" s="691"/>
      <c r="AC36" s="691"/>
      <c r="AD36" s="691"/>
      <c r="AE36" s="691"/>
      <c r="AF36" s="691"/>
      <c r="AG36" s="691"/>
      <c r="AH36" s="691"/>
      <c r="AI36" s="691"/>
      <c r="AJ36" s="691"/>
      <c r="AK36" s="691"/>
      <c r="AL36" s="691"/>
      <c r="AM36" s="691"/>
      <c r="AN36" s="691"/>
      <c r="AO36" s="691"/>
      <c r="AP36" s="691"/>
      <c r="AQ36" s="691"/>
      <c r="AR36" s="691"/>
      <c r="AS36" s="692"/>
    </row>
    <row r="37" spans="1:45" s="167" customFormat="1" ht="19.5" customHeight="1" thickBot="1" x14ac:dyDescent="0.45">
      <c r="A37" s="767" t="s">
        <v>138</v>
      </c>
      <c r="B37" s="768"/>
      <c r="C37" s="269"/>
      <c r="D37" s="158">
        <f>D38+D55</f>
        <v>110</v>
      </c>
      <c r="E37" s="156">
        <f>E38+E55</f>
        <v>3150</v>
      </c>
      <c r="F37" s="156"/>
      <c r="G37" s="580"/>
      <c r="H37" s="156"/>
      <c r="I37" s="580"/>
      <c r="J37" s="156"/>
      <c r="K37" s="799">
        <f>K38+K55</f>
        <v>0</v>
      </c>
      <c r="L37" s="800"/>
      <c r="M37" s="801"/>
      <c r="N37" s="156">
        <f>N38+N55</f>
        <v>0</v>
      </c>
      <c r="O37" s="799">
        <f>O38+O55</f>
        <v>4</v>
      </c>
      <c r="P37" s="800"/>
      <c r="Q37" s="801"/>
      <c r="R37" s="277">
        <f>R38+R55</f>
        <v>5</v>
      </c>
      <c r="S37" s="799">
        <f>S38+S55</f>
        <v>10</v>
      </c>
      <c r="T37" s="800"/>
      <c r="U37" s="801"/>
      <c r="V37" s="156">
        <f>V38+V55</f>
        <v>15</v>
      </c>
      <c r="W37" s="799">
        <f>W38+W55</f>
        <v>8</v>
      </c>
      <c r="X37" s="800"/>
      <c r="Y37" s="801"/>
      <c r="Z37" s="277">
        <f>Z38+Z55</f>
        <v>15</v>
      </c>
      <c r="AA37" s="799">
        <f>AA38+AA55</f>
        <v>20</v>
      </c>
      <c r="AB37" s="800"/>
      <c r="AC37" s="801"/>
      <c r="AD37" s="156">
        <f>AD38+AD55</f>
        <v>25</v>
      </c>
      <c r="AE37" s="799">
        <f>AE38+AE55</f>
        <v>20</v>
      </c>
      <c r="AF37" s="800"/>
      <c r="AG37" s="801"/>
      <c r="AH37" s="156">
        <f>AH38+AH55</f>
        <v>25</v>
      </c>
      <c r="AI37" s="799">
        <f>AI38+AI55</f>
        <v>19</v>
      </c>
      <c r="AJ37" s="800"/>
      <c r="AK37" s="801"/>
      <c r="AL37" s="156">
        <f>AL38+AL55</f>
        <v>25</v>
      </c>
      <c r="AM37" s="799">
        <f>AM38+AM55</f>
        <v>0</v>
      </c>
      <c r="AN37" s="800"/>
      <c r="AO37" s="801"/>
      <c r="AP37" s="156">
        <f>AP38+AP55</f>
        <v>0</v>
      </c>
      <c r="AQ37" s="90"/>
      <c r="AR37" s="154"/>
      <c r="AS37" s="90"/>
    </row>
    <row r="38" spans="1:45" s="168" customFormat="1" ht="50.25" customHeight="1" thickBot="1" x14ac:dyDescent="0.45">
      <c r="A38" s="165"/>
      <c r="B38" s="385" t="s">
        <v>46</v>
      </c>
      <c r="C38" s="269"/>
      <c r="D38" s="447">
        <f>SUM(D39:D54)</f>
        <v>76</v>
      </c>
      <c r="E38" s="579">
        <f>SUM(E39:E54)</f>
        <v>2280</v>
      </c>
      <c r="F38" s="579"/>
      <c r="G38" s="415"/>
      <c r="H38" s="415"/>
      <c r="I38" s="415"/>
      <c r="J38" s="579"/>
      <c r="K38" s="799">
        <f>SUM(K39:M54)</f>
        <v>0</v>
      </c>
      <c r="L38" s="800"/>
      <c r="M38" s="801"/>
      <c r="N38" s="156">
        <f>SUM(N39:N54)</f>
        <v>0</v>
      </c>
      <c r="O38" s="799">
        <f>SUM(O39:Q54)</f>
        <v>4</v>
      </c>
      <c r="P38" s="800"/>
      <c r="Q38" s="801"/>
      <c r="R38" s="277">
        <f>SUM(R39:R54)</f>
        <v>5</v>
      </c>
      <c r="S38" s="799">
        <f>SUM(S39:U54)</f>
        <v>10</v>
      </c>
      <c r="T38" s="800"/>
      <c r="U38" s="801"/>
      <c r="V38" s="156">
        <f>SUM(V39:V54)</f>
        <v>15</v>
      </c>
      <c r="W38" s="799">
        <f>SUM(W39:Y54)</f>
        <v>4</v>
      </c>
      <c r="X38" s="800"/>
      <c r="Y38" s="801"/>
      <c r="Z38" s="156">
        <f>SUM(Z39:Z54)</f>
        <v>5</v>
      </c>
      <c r="AA38" s="799">
        <f>SUM(AA39:AC54)</f>
        <v>20</v>
      </c>
      <c r="AB38" s="800"/>
      <c r="AC38" s="801"/>
      <c r="AD38" s="156">
        <f>SUM(AD39:AD54)</f>
        <v>25</v>
      </c>
      <c r="AE38" s="799">
        <f>SUM(AE39:AG54)</f>
        <v>11</v>
      </c>
      <c r="AF38" s="800"/>
      <c r="AG38" s="801"/>
      <c r="AH38" s="156">
        <f>SUM(AH39:AH54)</f>
        <v>13</v>
      </c>
      <c r="AI38" s="799">
        <f>SUM(AI39:AK54)</f>
        <v>10</v>
      </c>
      <c r="AJ38" s="800"/>
      <c r="AK38" s="801"/>
      <c r="AL38" s="156">
        <f>SUM(AL39:AL54)</f>
        <v>13</v>
      </c>
      <c r="AM38" s="799">
        <f>SUM(AM39:AO54)</f>
        <v>0</v>
      </c>
      <c r="AN38" s="800"/>
      <c r="AO38" s="801"/>
      <c r="AP38" s="156">
        <f>SUM(AP39:AP54)</f>
        <v>0</v>
      </c>
      <c r="AQ38" s="153"/>
      <c r="AR38" s="573"/>
      <c r="AS38" s="90"/>
    </row>
    <row r="39" spans="1:45" s="168" customFormat="1" ht="51" customHeight="1" x14ac:dyDescent="0.4">
      <c r="A39" s="117" t="s">
        <v>161</v>
      </c>
      <c r="B39" s="365" t="s">
        <v>269</v>
      </c>
      <c r="C39" s="366" t="s">
        <v>285</v>
      </c>
      <c r="D39" s="413">
        <f>R39</f>
        <v>5</v>
      </c>
      <c r="E39" s="581">
        <f>D39*30</f>
        <v>150</v>
      </c>
      <c r="F39" s="231">
        <f>G39+H39+I39</f>
        <v>64</v>
      </c>
      <c r="G39" s="583">
        <f>O39*16</f>
        <v>32</v>
      </c>
      <c r="H39" s="583">
        <f t="shared" ref="H39:I39" si="6">P39*16</f>
        <v>16</v>
      </c>
      <c r="I39" s="583">
        <f t="shared" si="6"/>
        <v>16</v>
      </c>
      <c r="J39" s="589">
        <f>E39-F39</f>
        <v>86</v>
      </c>
      <c r="K39" s="590"/>
      <c r="L39" s="587"/>
      <c r="M39" s="588"/>
      <c r="N39" s="119"/>
      <c r="O39" s="598">
        <v>2</v>
      </c>
      <c r="P39" s="587">
        <v>1</v>
      </c>
      <c r="Q39" s="282">
        <v>1</v>
      </c>
      <c r="R39" s="370">
        <v>5</v>
      </c>
      <c r="S39" s="280"/>
      <c r="T39" s="587"/>
      <c r="U39" s="282"/>
      <c r="V39" s="599"/>
      <c r="W39" s="280"/>
      <c r="X39" s="587"/>
      <c r="Y39" s="282"/>
      <c r="Z39" s="599"/>
      <c r="AA39" s="280"/>
      <c r="AB39" s="587"/>
      <c r="AC39" s="282"/>
      <c r="AD39" s="599"/>
      <c r="AE39" s="590"/>
      <c r="AF39" s="587"/>
      <c r="AG39" s="286"/>
      <c r="AH39" s="599"/>
      <c r="AI39" s="590"/>
      <c r="AJ39" s="587"/>
      <c r="AK39" s="282"/>
      <c r="AL39" s="599"/>
      <c r="AM39" s="280"/>
      <c r="AN39" s="591"/>
      <c r="AO39" s="282"/>
      <c r="AP39" s="592"/>
      <c r="AQ39" s="571">
        <v>2</v>
      </c>
      <c r="AR39" s="116"/>
      <c r="AS39" s="581"/>
    </row>
    <row r="40" spans="1:45" s="168" customFormat="1" ht="41.55" customHeight="1" x14ac:dyDescent="0.4">
      <c r="A40" s="117" t="s">
        <v>180</v>
      </c>
      <c r="B40" s="372" t="s">
        <v>267</v>
      </c>
      <c r="C40" s="170" t="s">
        <v>287</v>
      </c>
      <c r="D40" s="373">
        <f>V40</f>
        <v>5</v>
      </c>
      <c r="E40" s="131">
        <f t="shared" ref="E40:E54" si="7">D40*30</f>
        <v>150</v>
      </c>
      <c r="F40" s="236">
        <f t="shared" ref="F40:F54" si="8">G40+H40+I40</f>
        <v>48</v>
      </c>
      <c r="G40" s="583">
        <f>16*S40</f>
        <v>32</v>
      </c>
      <c r="H40" s="583"/>
      <c r="I40" s="583">
        <f t="shared" ref="I40" si="9">16*U40</f>
        <v>16</v>
      </c>
      <c r="J40" s="237">
        <f t="shared" ref="J40:J54" si="10">E40-F40</f>
        <v>102</v>
      </c>
      <c r="K40" s="254"/>
      <c r="L40" s="255"/>
      <c r="M40" s="253"/>
      <c r="N40" s="123"/>
      <c r="O40" s="256"/>
      <c r="P40" s="255"/>
      <c r="Q40" s="257"/>
      <c r="R40" s="258"/>
      <c r="S40" s="595">
        <v>2</v>
      </c>
      <c r="T40" s="255"/>
      <c r="U40" s="257">
        <v>1</v>
      </c>
      <c r="V40" s="259">
        <v>5</v>
      </c>
      <c r="W40" s="595"/>
      <c r="X40" s="255"/>
      <c r="Y40" s="257"/>
      <c r="Z40" s="259"/>
      <c r="AA40" s="595"/>
      <c r="AB40" s="255"/>
      <c r="AC40" s="257"/>
      <c r="AD40" s="259"/>
      <c r="AE40" s="254"/>
      <c r="AF40" s="255"/>
      <c r="AG40" s="260"/>
      <c r="AH40" s="259"/>
      <c r="AI40" s="254"/>
      <c r="AJ40" s="255"/>
      <c r="AK40" s="260"/>
      <c r="AL40" s="259"/>
      <c r="AM40" s="595"/>
      <c r="AN40" s="583"/>
      <c r="AO40" s="257"/>
      <c r="AP40" s="261"/>
      <c r="AQ40" s="571">
        <v>3</v>
      </c>
      <c r="AR40" s="135"/>
      <c r="AS40" s="131"/>
    </row>
    <row r="41" spans="1:45" s="168" customFormat="1" ht="51" customHeight="1" x14ac:dyDescent="0.4">
      <c r="A41" s="117" t="s">
        <v>181</v>
      </c>
      <c r="B41" s="374" t="s">
        <v>268</v>
      </c>
      <c r="C41" s="170" t="s">
        <v>288</v>
      </c>
      <c r="D41" s="251">
        <f>V41</f>
        <v>5</v>
      </c>
      <c r="E41" s="131">
        <f t="shared" si="7"/>
        <v>150</v>
      </c>
      <c r="F41" s="236">
        <f t="shared" si="8"/>
        <v>64</v>
      </c>
      <c r="G41" s="583">
        <f>16*S41</f>
        <v>32</v>
      </c>
      <c r="H41" s="583">
        <f>16*T41</f>
        <v>32</v>
      </c>
      <c r="I41" s="583"/>
      <c r="J41" s="237">
        <f t="shared" si="10"/>
        <v>86</v>
      </c>
      <c r="K41" s="254"/>
      <c r="L41" s="255"/>
      <c r="M41" s="253"/>
      <c r="N41" s="123"/>
      <c r="O41" s="256"/>
      <c r="P41" s="255"/>
      <c r="Q41" s="257"/>
      <c r="R41" s="258"/>
      <c r="S41" s="595">
        <v>2</v>
      </c>
      <c r="T41" s="255">
        <v>2</v>
      </c>
      <c r="U41" s="257"/>
      <c r="V41" s="259">
        <v>5</v>
      </c>
      <c r="W41" s="595"/>
      <c r="X41" s="255"/>
      <c r="Y41" s="257"/>
      <c r="Z41" s="259"/>
      <c r="AA41" s="595"/>
      <c r="AB41" s="255"/>
      <c r="AC41" s="257"/>
      <c r="AD41" s="259"/>
      <c r="AE41" s="254"/>
      <c r="AF41" s="255"/>
      <c r="AG41" s="260"/>
      <c r="AH41" s="259"/>
      <c r="AI41" s="254"/>
      <c r="AJ41" s="255"/>
      <c r="AK41" s="257"/>
      <c r="AL41" s="259"/>
      <c r="AM41" s="595"/>
      <c r="AN41" s="583"/>
      <c r="AO41" s="257"/>
      <c r="AP41" s="261"/>
      <c r="AQ41" s="571">
        <v>3</v>
      </c>
      <c r="AR41" s="135"/>
      <c r="AS41" s="131"/>
    </row>
    <row r="42" spans="1:45" s="168" customFormat="1" ht="51" customHeight="1" x14ac:dyDescent="0.4">
      <c r="A42" s="117" t="s">
        <v>182</v>
      </c>
      <c r="B42" s="375" t="s">
        <v>274</v>
      </c>
      <c r="C42" s="170" t="s">
        <v>291</v>
      </c>
      <c r="D42" s="290">
        <f>V42</f>
        <v>5</v>
      </c>
      <c r="E42" s="131">
        <f t="shared" si="7"/>
        <v>150</v>
      </c>
      <c r="F42" s="236">
        <f t="shared" si="8"/>
        <v>48</v>
      </c>
      <c r="G42" s="583">
        <f>16*S42</f>
        <v>32</v>
      </c>
      <c r="H42" s="583">
        <f>16*T42</f>
        <v>16</v>
      </c>
      <c r="I42" s="583"/>
      <c r="J42" s="237">
        <f t="shared" si="10"/>
        <v>102</v>
      </c>
      <c r="K42" s="254"/>
      <c r="L42" s="255"/>
      <c r="M42" s="253"/>
      <c r="N42" s="123"/>
      <c r="O42" s="256"/>
      <c r="P42" s="255"/>
      <c r="Q42" s="257"/>
      <c r="R42" s="258"/>
      <c r="S42" s="595">
        <v>2</v>
      </c>
      <c r="T42" s="255">
        <v>1</v>
      </c>
      <c r="U42" s="257"/>
      <c r="V42" s="259">
        <v>5</v>
      </c>
      <c r="W42" s="595"/>
      <c r="X42" s="255"/>
      <c r="Y42" s="257"/>
      <c r="Z42" s="259"/>
      <c r="AA42" s="595"/>
      <c r="AB42" s="255"/>
      <c r="AC42" s="257"/>
      <c r="AD42" s="259"/>
      <c r="AE42" s="254"/>
      <c r="AF42" s="255"/>
      <c r="AG42" s="260"/>
      <c r="AH42" s="259"/>
      <c r="AI42" s="254"/>
      <c r="AJ42" s="255"/>
      <c r="AK42" s="257"/>
      <c r="AL42" s="259"/>
      <c r="AM42" s="595"/>
      <c r="AN42" s="583"/>
      <c r="AO42" s="257"/>
      <c r="AP42" s="261"/>
      <c r="AQ42" s="571">
        <v>3</v>
      </c>
      <c r="AR42" s="135"/>
      <c r="AS42" s="131"/>
    </row>
    <row r="43" spans="1:45" s="168" customFormat="1" ht="50.55" customHeight="1" x14ac:dyDescent="0.4">
      <c r="A43" s="117" t="s">
        <v>183</v>
      </c>
      <c r="B43" s="374" t="s">
        <v>334</v>
      </c>
      <c r="C43" s="170" t="s">
        <v>289</v>
      </c>
      <c r="D43" s="290">
        <f>Z43+AD43</f>
        <v>9</v>
      </c>
      <c r="E43" s="131">
        <f t="shared" si="7"/>
        <v>270</v>
      </c>
      <c r="F43" s="236">
        <f t="shared" si="8"/>
        <v>112</v>
      </c>
      <c r="G43" s="611">
        <f>W43*16*AA43</f>
        <v>64</v>
      </c>
      <c r="H43" s="611">
        <v>32</v>
      </c>
      <c r="I43" s="611">
        <f>Y43*16</f>
        <v>16</v>
      </c>
      <c r="J43" s="237">
        <f t="shared" si="10"/>
        <v>158</v>
      </c>
      <c r="K43" s="254"/>
      <c r="L43" s="255"/>
      <c r="M43" s="253"/>
      <c r="N43" s="123"/>
      <c r="O43" s="256"/>
      <c r="P43" s="255"/>
      <c r="Q43" s="257"/>
      <c r="R43" s="258"/>
      <c r="S43" s="610"/>
      <c r="T43" s="255"/>
      <c r="U43" s="257"/>
      <c r="V43" s="259"/>
      <c r="W43" s="610">
        <v>2</v>
      </c>
      <c r="X43" s="255">
        <v>1</v>
      </c>
      <c r="Y43" s="257">
        <v>1</v>
      </c>
      <c r="Z43" s="259">
        <v>5</v>
      </c>
      <c r="AA43" s="610">
        <v>2</v>
      </c>
      <c r="AB43" s="255">
        <v>1</v>
      </c>
      <c r="AC43" s="257"/>
      <c r="AD43" s="259">
        <v>4</v>
      </c>
      <c r="AE43" s="254"/>
      <c r="AF43" s="255"/>
      <c r="AG43" s="260"/>
      <c r="AH43" s="259"/>
      <c r="AI43" s="254"/>
      <c r="AJ43" s="255"/>
      <c r="AK43" s="257"/>
      <c r="AL43" s="259"/>
      <c r="AM43" s="610"/>
      <c r="AN43" s="611"/>
      <c r="AO43" s="257"/>
      <c r="AP43" s="261"/>
      <c r="AQ43" s="606">
        <v>4.5</v>
      </c>
      <c r="AR43" s="135"/>
      <c r="AS43" s="131"/>
    </row>
    <row r="44" spans="1:45" s="168" customFormat="1" ht="51" customHeight="1" x14ac:dyDescent="0.4">
      <c r="A44" s="117" t="s">
        <v>184</v>
      </c>
      <c r="B44" s="374" t="s">
        <v>270</v>
      </c>
      <c r="C44" s="170" t="s">
        <v>288</v>
      </c>
      <c r="D44" s="290">
        <f>AD44</f>
        <v>4</v>
      </c>
      <c r="E44" s="131">
        <f t="shared" si="7"/>
        <v>120</v>
      </c>
      <c r="F44" s="236">
        <f t="shared" si="8"/>
        <v>48</v>
      </c>
      <c r="G44" s="583">
        <f>AA44*16</f>
        <v>32</v>
      </c>
      <c r="H44" s="583"/>
      <c r="I44" s="583">
        <f t="shared" ref="I44:I47" si="11">AC44*16</f>
        <v>16</v>
      </c>
      <c r="J44" s="237">
        <f t="shared" si="10"/>
        <v>72</v>
      </c>
      <c r="K44" s="254"/>
      <c r="L44" s="255"/>
      <c r="M44" s="253"/>
      <c r="N44" s="123"/>
      <c r="O44" s="256"/>
      <c r="P44" s="255"/>
      <c r="Q44" s="257"/>
      <c r="R44" s="258"/>
      <c r="S44" s="595"/>
      <c r="T44" s="255"/>
      <c r="U44" s="257"/>
      <c r="V44" s="259"/>
      <c r="W44" s="595"/>
      <c r="X44" s="255"/>
      <c r="Y44" s="257"/>
      <c r="Z44" s="259"/>
      <c r="AA44" s="595">
        <v>2</v>
      </c>
      <c r="AB44" s="255"/>
      <c r="AC44" s="257">
        <v>1</v>
      </c>
      <c r="AD44" s="259">
        <v>4</v>
      </c>
      <c r="AE44" s="254"/>
      <c r="AF44" s="255"/>
      <c r="AG44" s="260"/>
      <c r="AH44" s="259"/>
      <c r="AI44" s="254"/>
      <c r="AJ44" s="255"/>
      <c r="AK44" s="257"/>
      <c r="AL44" s="259"/>
      <c r="AM44" s="595"/>
      <c r="AN44" s="583"/>
      <c r="AO44" s="257"/>
      <c r="AP44" s="261"/>
      <c r="AQ44" s="571">
        <v>5</v>
      </c>
      <c r="AR44" s="135"/>
      <c r="AS44" s="131"/>
    </row>
    <row r="45" spans="1:45" s="168" customFormat="1" ht="63.6" customHeight="1" x14ac:dyDescent="0.4">
      <c r="A45" s="117" t="s">
        <v>300</v>
      </c>
      <c r="B45" s="300" t="s">
        <v>265</v>
      </c>
      <c r="C45" s="289" t="s">
        <v>336</v>
      </c>
      <c r="D45" s="290">
        <f>AD45</f>
        <v>4</v>
      </c>
      <c r="E45" s="581">
        <f t="shared" si="7"/>
        <v>120</v>
      </c>
      <c r="F45" s="231">
        <f t="shared" si="8"/>
        <v>64</v>
      </c>
      <c r="G45" s="583">
        <f>AA45*16</f>
        <v>32</v>
      </c>
      <c r="H45" s="583">
        <f t="shared" ref="H45:H48" si="12">AB45*16</f>
        <v>16</v>
      </c>
      <c r="I45" s="583">
        <f t="shared" si="11"/>
        <v>16</v>
      </c>
      <c r="J45" s="589">
        <f t="shared" si="10"/>
        <v>56</v>
      </c>
      <c r="K45" s="291"/>
      <c r="L45" s="292"/>
      <c r="M45" s="293"/>
      <c r="N45" s="261"/>
      <c r="O45" s="297"/>
      <c r="P45" s="298"/>
      <c r="Q45" s="299"/>
      <c r="R45" s="294"/>
      <c r="S45" s="291"/>
      <c r="T45" s="292"/>
      <c r="U45" s="293"/>
      <c r="V45" s="261"/>
      <c r="W45" s="595"/>
      <c r="X45" s="255"/>
      <c r="Y45" s="257"/>
      <c r="Z45" s="136"/>
      <c r="AA45" s="595">
        <v>2</v>
      </c>
      <c r="AB45" s="255">
        <v>1</v>
      </c>
      <c r="AC45" s="257">
        <v>1</v>
      </c>
      <c r="AD45" s="136">
        <v>4</v>
      </c>
      <c r="AE45" s="254"/>
      <c r="AF45" s="255"/>
      <c r="AG45" s="260"/>
      <c r="AH45" s="259"/>
      <c r="AI45" s="254"/>
      <c r="AJ45" s="255"/>
      <c r="AK45" s="257"/>
      <c r="AL45" s="259"/>
      <c r="AM45" s="595"/>
      <c r="AN45" s="583"/>
      <c r="AO45" s="257"/>
      <c r="AP45" s="261"/>
      <c r="AQ45" s="571">
        <v>5</v>
      </c>
      <c r="AR45" s="135"/>
      <c r="AS45" s="131"/>
    </row>
    <row r="46" spans="1:45" s="168" customFormat="1" ht="63.6" customHeight="1" x14ac:dyDescent="0.4">
      <c r="A46" s="117" t="s">
        <v>185</v>
      </c>
      <c r="B46" s="424" t="s">
        <v>299</v>
      </c>
      <c r="C46" s="170" t="s">
        <v>288</v>
      </c>
      <c r="D46" s="373">
        <f>AD46</f>
        <v>4</v>
      </c>
      <c r="E46" s="131">
        <f t="shared" si="7"/>
        <v>120</v>
      </c>
      <c r="F46" s="131">
        <f t="shared" si="8"/>
        <v>48</v>
      </c>
      <c r="G46" s="583">
        <f t="shared" ref="G46:G48" si="13">AA46*16</f>
        <v>32</v>
      </c>
      <c r="H46" s="583">
        <f t="shared" si="12"/>
        <v>16</v>
      </c>
      <c r="I46" s="583"/>
      <c r="J46" s="131">
        <f t="shared" si="10"/>
        <v>72</v>
      </c>
      <c r="K46" s="254"/>
      <c r="L46" s="255"/>
      <c r="M46" s="253"/>
      <c r="N46" s="123"/>
      <c r="O46" s="256"/>
      <c r="P46" s="255"/>
      <c r="Q46" s="257"/>
      <c r="R46" s="258"/>
      <c r="S46" s="595"/>
      <c r="T46" s="255"/>
      <c r="U46" s="257"/>
      <c r="V46" s="259"/>
      <c r="W46" s="595"/>
      <c r="X46" s="255"/>
      <c r="Y46" s="257"/>
      <c r="Z46" s="259"/>
      <c r="AA46" s="595">
        <v>2</v>
      </c>
      <c r="AB46" s="255">
        <v>1</v>
      </c>
      <c r="AC46" s="257"/>
      <c r="AD46" s="259">
        <v>4</v>
      </c>
      <c r="AE46" s="254"/>
      <c r="AF46" s="255"/>
      <c r="AG46" s="260"/>
      <c r="AH46" s="259"/>
      <c r="AI46" s="254"/>
      <c r="AJ46" s="255"/>
      <c r="AK46" s="257"/>
      <c r="AL46" s="259"/>
      <c r="AM46" s="595"/>
      <c r="AN46" s="583"/>
      <c r="AO46" s="257"/>
      <c r="AP46" s="261"/>
      <c r="AQ46" s="571">
        <v>5</v>
      </c>
      <c r="AR46" s="135"/>
      <c r="AS46" s="131"/>
    </row>
    <row r="47" spans="1:45" s="168" customFormat="1" ht="68.400000000000006" customHeight="1" x14ac:dyDescent="0.4">
      <c r="A47" s="117" t="s">
        <v>186</v>
      </c>
      <c r="B47" s="603" t="s">
        <v>376</v>
      </c>
      <c r="C47" s="170" t="s">
        <v>288</v>
      </c>
      <c r="D47" s="373">
        <f>AD47</f>
        <v>5</v>
      </c>
      <c r="E47" s="131">
        <f t="shared" si="7"/>
        <v>150</v>
      </c>
      <c r="F47" s="131">
        <f t="shared" si="8"/>
        <v>64</v>
      </c>
      <c r="G47" s="583">
        <f t="shared" si="13"/>
        <v>32</v>
      </c>
      <c r="H47" s="583">
        <f t="shared" si="12"/>
        <v>16</v>
      </c>
      <c r="I47" s="583">
        <f t="shared" si="11"/>
        <v>16</v>
      </c>
      <c r="J47" s="131">
        <f t="shared" si="10"/>
        <v>86</v>
      </c>
      <c r="K47" s="254"/>
      <c r="L47" s="255"/>
      <c r="M47" s="253"/>
      <c r="N47" s="123"/>
      <c r="O47" s="256"/>
      <c r="P47" s="255"/>
      <c r="Q47" s="257"/>
      <c r="R47" s="258"/>
      <c r="S47" s="595"/>
      <c r="T47" s="255"/>
      <c r="U47" s="257"/>
      <c r="V47" s="259"/>
      <c r="W47" s="595"/>
      <c r="X47" s="255"/>
      <c r="Y47" s="257"/>
      <c r="Z47" s="259"/>
      <c r="AA47" s="595">
        <v>2</v>
      </c>
      <c r="AB47" s="255">
        <v>1</v>
      </c>
      <c r="AC47" s="257">
        <v>1</v>
      </c>
      <c r="AD47" s="259">
        <v>5</v>
      </c>
      <c r="AE47" s="254"/>
      <c r="AF47" s="255"/>
      <c r="AG47" s="260"/>
      <c r="AH47" s="259"/>
      <c r="AI47" s="254"/>
      <c r="AJ47" s="255"/>
      <c r="AK47" s="257"/>
      <c r="AL47" s="259"/>
      <c r="AM47" s="595"/>
      <c r="AN47" s="583"/>
      <c r="AO47" s="257"/>
      <c r="AP47" s="261"/>
      <c r="AQ47" s="571">
        <v>5</v>
      </c>
      <c r="AR47" s="135"/>
      <c r="AS47" s="131"/>
    </row>
    <row r="48" spans="1:45" s="168" customFormat="1" ht="42.6" customHeight="1" x14ac:dyDescent="0.4">
      <c r="A48" s="117" t="s">
        <v>187</v>
      </c>
      <c r="B48" s="376" t="s">
        <v>283</v>
      </c>
      <c r="C48" s="170" t="s">
        <v>290</v>
      </c>
      <c r="D48" s="373">
        <f>AD48</f>
        <v>4</v>
      </c>
      <c r="E48" s="131">
        <f t="shared" si="7"/>
        <v>120</v>
      </c>
      <c r="F48" s="131">
        <f t="shared" si="8"/>
        <v>48</v>
      </c>
      <c r="G48" s="583">
        <f t="shared" si="13"/>
        <v>32</v>
      </c>
      <c r="H48" s="583">
        <f t="shared" si="12"/>
        <v>16</v>
      </c>
      <c r="I48" s="583"/>
      <c r="J48" s="237">
        <f t="shared" si="10"/>
        <v>72</v>
      </c>
      <c r="K48" s="254"/>
      <c r="L48" s="255"/>
      <c r="M48" s="253"/>
      <c r="N48" s="123"/>
      <c r="O48" s="256"/>
      <c r="P48" s="255"/>
      <c r="Q48" s="257"/>
      <c r="R48" s="258"/>
      <c r="S48" s="595"/>
      <c r="T48" s="255"/>
      <c r="U48" s="257"/>
      <c r="V48" s="259"/>
      <c r="W48" s="595"/>
      <c r="X48" s="255"/>
      <c r="Y48" s="257"/>
      <c r="Z48" s="259"/>
      <c r="AA48" s="254">
        <v>2</v>
      </c>
      <c r="AB48" s="255">
        <v>1</v>
      </c>
      <c r="AC48" s="257"/>
      <c r="AD48" s="259">
        <v>4</v>
      </c>
      <c r="AE48" s="254"/>
      <c r="AF48" s="255"/>
      <c r="AG48" s="260"/>
      <c r="AH48" s="259"/>
      <c r="AI48" s="254"/>
      <c r="AJ48" s="255"/>
      <c r="AK48" s="257"/>
      <c r="AL48" s="259"/>
      <c r="AM48" s="595"/>
      <c r="AN48" s="583"/>
      <c r="AO48" s="257"/>
      <c r="AP48" s="261"/>
      <c r="AQ48" s="571">
        <v>5</v>
      </c>
      <c r="AR48" s="135"/>
      <c r="AS48" s="131"/>
    </row>
    <row r="49" spans="1:45" s="168" customFormat="1" ht="51" customHeight="1" x14ac:dyDescent="0.4">
      <c r="A49" s="117" t="s">
        <v>188</v>
      </c>
      <c r="B49" s="375" t="s">
        <v>272</v>
      </c>
      <c r="C49" s="170" t="s">
        <v>285</v>
      </c>
      <c r="D49" s="373">
        <f>AH49</f>
        <v>4</v>
      </c>
      <c r="E49" s="131">
        <f t="shared" si="7"/>
        <v>120</v>
      </c>
      <c r="F49" s="131">
        <f t="shared" si="8"/>
        <v>64</v>
      </c>
      <c r="G49" s="132">
        <f>AE49*16</f>
        <v>32</v>
      </c>
      <c r="H49" s="583">
        <f t="shared" ref="H49:I51" si="14">AF49*16</f>
        <v>16</v>
      </c>
      <c r="I49" s="583">
        <f t="shared" si="14"/>
        <v>16</v>
      </c>
      <c r="J49" s="237">
        <f t="shared" si="10"/>
        <v>56</v>
      </c>
      <c r="K49" s="254"/>
      <c r="L49" s="255"/>
      <c r="M49" s="253"/>
      <c r="N49" s="123"/>
      <c r="O49" s="256"/>
      <c r="P49" s="255"/>
      <c r="Q49" s="257"/>
      <c r="R49" s="258"/>
      <c r="S49" s="595"/>
      <c r="T49" s="255"/>
      <c r="U49" s="257"/>
      <c r="V49" s="259"/>
      <c r="W49" s="595"/>
      <c r="X49" s="255"/>
      <c r="Y49" s="257"/>
      <c r="Z49" s="259"/>
      <c r="AA49" s="595"/>
      <c r="AB49" s="255"/>
      <c r="AC49" s="257"/>
      <c r="AD49" s="259"/>
      <c r="AE49" s="254">
        <v>2</v>
      </c>
      <c r="AF49" s="255">
        <v>1</v>
      </c>
      <c r="AG49" s="260">
        <v>1</v>
      </c>
      <c r="AH49" s="259">
        <v>4</v>
      </c>
      <c r="AI49" s="254"/>
      <c r="AJ49" s="255"/>
      <c r="AK49" s="260"/>
      <c r="AL49" s="259"/>
      <c r="AM49" s="595"/>
      <c r="AN49" s="583"/>
      <c r="AO49" s="257"/>
      <c r="AP49" s="261"/>
      <c r="AQ49" s="571">
        <v>6</v>
      </c>
      <c r="AR49" s="135"/>
      <c r="AS49" s="131"/>
    </row>
    <row r="50" spans="1:45" s="99" customFormat="1" ht="106.5" customHeight="1" x14ac:dyDescent="0.35">
      <c r="A50" s="117" t="s">
        <v>189</v>
      </c>
      <c r="B50" s="566" t="s">
        <v>335</v>
      </c>
      <c r="C50" s="189" t="s">
        <v>289</v>
      </c>
      <c r="D50" s="290">
        <f>AH50</f>
        <v>4</v>
      </c>
      <c r="E50" s="581">
        <f t="shared" si="7"/>
        <v>120</v>
      </c>
      <c r="F50" s="131">
        <f t="shared" si="8"/>
        <v>48</v>
      </c>
      <c r="G50" s="132">
        <f>AE50*16</f>
        <v>32</v>
      </c>
      <c r="H50" s="583">
        <f t="shared" si="14"/>
        <v>16</v>
      </c>
      <c r="I50" s="253"/>
      <c r="J50" s="589">
        <f t="shared" si="10"/>
        <v>72</v>
      </c>
      <c r="K50" s="297"/>
      <c r="L50" s="298"/>
      <c r="M50" s="299"/>
      <c r="N50" s="261"/>
      <c r="O50" s="297"/>
      <c r="P50" s="298"/>
      <c r="Q50" s="299"/>
      <c r="R50" s="294"/>
      <c r="S50" s="595"/>
      <c r="T50" s="583"/>
      <c r="U50" s="260"/>
      <c r="V50" s="259"/>
      <c r="W50" s="595"/>
      <c r="X50" s="583"/>
      <c r="Y50" s="260"/>
      <c r="Z50" s="259"/>
      <c r="AA50" s="595"/>
      <c r="AB50" s="583"/>
      <c r="AC50" s="257"/>
      <c r="AD50" s="261"/>
      <c r="AE50" s="595">
        <v>2</v>
      </c>
      <c r="AF50" s="583">
        <v>1</v>
      </c>
      <c r="AG50" s="260"/>
      <c r="AH50" s="259">
        <v>4</v>
      </c>
      <c r="AI50" s="295"/>
      <c r="AJ50" s="583"/>
      <c r="AK50" s="257"/>
      <c r="AL50" s="261"/>
      <c r="AM50" s="595"/>
      <c r="AN50" s="583"/>
      <c r="AO50" s="257"/>
      <c r="AP50" s="261"/>
      <c r="AQ50" s="581">
        <v>6</v>
      </c>
      <c r="AR50" s="137"/>
      <c r="AS50" s="211"/>
    </row>
    <row r="51" spans="1:45" s="168" customFormat="1" ht="85.2" customHeight="1" x14ac:dyDescent="0.4">
      <c r="A51" s="117" t="s">
        <v>190</v>
      </c>
      <c r="B51" s="424" t="s">
        <v>428</v>
      </c>
      <c r="C51" s="170" t="s">
        <v>288</v>
      </c>
      <c r="D51" s="373">
        <f t="shared" ref="D51" si="15">AH51</f>
        <v>5</v>
      </c>
      <c r="E51" s="131">
        <f t="shared" si="7"/>
        <v>150</v>
      </c>
      <c r="F51" s="131">
        <f t="shared" si="8"/>
        <v>64</v>
      </c>
      <c r="G51" s="132">
        <f>AE51*16</f>
        <v>48</v>
      </c>
      <c r="H51" s="583"/>
      <c r="I51" s="583">
        <f t="shared" si="14"/>
        <v>16</v>
      </c>
      <c r="J51" s="237">
        <f t="shared" si="10"/>
        <v>86</v>
      </c>
      <c r="K51" s="254"/>
      <c r="L51" s="255"/>
      <c r="M51" s="253"/>
      <c r="N51" s="123"/>
      <c r="O51" s="256"/>
      <c r="P51" s="255"/>
      <c r="Q51" s="257"/>
      <c r="R51" s="258"/>
      <c r="S51" s="595"/>
      <c r="T51" s="255"/>
      <c r="U51" s="257"/>
      <c r="V51" s="259"/>
      <c r="W51" s="595"/>
      <c r="X51" s="255"/>
      <c r="Y51" s="257"/>
      <c r="Z51" s="259"/>
      <c r="AA51" s="595"/>
      <c r="AB51" s="255"/>
      <c r="AC51" s="257"/>
      <c r="AD51" s="259"/>
      <c r="AE51" s="254">
        <v>3</v>
      </c>
      <c r="AF51" s="255"/>
      <c r="AG51" s="260">
        <v>1</v>
      </c>
      <c r="AH51" s="259">
        <v>5</v>
      </c>
      <c r="AI51" s="254"/>
      <c r="AJ51" s="255"/>
      <c r="AK51" s="257"/>
      <c r="AL51" s="259"/>
      <c r="AM51" s="595"/>
      <c r="AN51" s="583"/>
      <c r="AO51" s="257"/>
      <c r="AP51" s="261"/>
      <c r="AQ51" s="571">
        <v>6</v>
      </c>
      <c r="AR51" s="135"/>
      <c r="AS51" s="131"/>
    </row>
    <row r="52" spans="1:45" s="168" customFormat="1" ht="73.2" customHeight="1" x14ac:dyDescent="0.4">
      <c r="A52" s="117" t="s">
        <v>191</v>
      </c>
      <c r="B52" s="375" t="s">
        <v>308</v>
      </c>
      <c r="C52" s="170" t="s">
        <v>285</v>
      </c>
      <c r="D52" s="373">
        <f>AL52</f>
        <v>4</v>
      </c>
      <c r="E52" s="131">
        <f t="shared" si="7"/>
        <v>120</v>
      </c>
      <c r="F52" s="131">
        <f t="shared" si="8"/>
        <v>48</v>
      </c>
      <c r="G52" s="132">
        <f t="shared" ref="G52:H54" si="16">AI52*16</f>
        <v>32</v>
      </c>
      <c r="H52" s="583">
        <f t="shared" si="16"/>
        <v>16</v>
      </c>
      <c r="I52" s="583"/>
      <c r="J52" s="237">
        <f t="shared" si="10"/>
        <v>72</v>
      </c>
      <c r="K52" s="254"/>
      <c r="L52" s="255"/>
      <c r="M52" s="253"/>
      <c r="N52" s="123"/>
      <c r="O52" s="256"/>
      <c r="P52" s="255"/>
      <c r="Q52" s="257"/>
      <c r="R52" s="258"/>
      <c r="S52" s="595"/>
      <c r="T52" s="255"/>
      <c r="U52" s="257"/>
      <c r="V52" s="259"/>
      <c r="W52" s="595"/>
      <c r="X52" s="255"/>
      <c r="Y52" s="257"/>
      <c r="Z52" s="259"/>
      <c r="AA52" s="595"/>
      <c r="AB52" s="255"/>
      <c r="AC52" s="257"/>
      <c r="AD52" s="259"/>
      <c r="AE52" s="254"/>
      <c r="AF52" s="255"/>
      <c r="AG52" s="260"/>
      <c r="AH52" s="259"/>
      <c r="AI52" s="254">
        <v>2</v>
      </c>
      <c r="AJ52" s="255">
        <v>1</v>
      </c>
      <c r="AK52" s="257"/>
      <c r="AL52" s="259">
        <v>4</v>
      </c>
      <c r="AM52" s="595"/>
      <c r="AN52" s="583"/>
      <c r="AO52" s="257"/>
      <c r="AP52" s="261"/>
      <c r="AQ52" s="571">
        <v>7</v>
      </c>
      <c r="AR52" s="135"/>
      <c r="AS52" s="131"/>
    </row>
    <row r="53" spans="1:45" s="168" customFormat="1" ht="65.400000000000006" customHeight="1" x14ac:dyDescent="0.4">
      <c r="A53" s="117" t="s">
        <v>192</v>
      </c>
      <c r="B53" s="604" t="s">
        <v>405</v>
      </c>
      <c r="C53" s="600" t="s">
        <v>288</v>
      </c>
      <c r="D53" s="373">
        <f>AL53</f>
        <v>5</v>
      </c>
      <c r="E53" s="131">
        <f t="shared" si="7"/>
        <v>150</v>
      </c>
      <c r="F53" s="131">
        <f t="shared" si="8"/>
        <v>64</v>
      </c>
      <c r="G53" s="132">
        <f t="shared" si="16"/>
        <v>48</v>
      </c>
      <c r="H53" s="583"/>
      <c r="I53" s="583">
        <f t="shared" ref="I53" si="17">AK53*16</f>
        <v>16</v>
      </c>
      <c r="J53" s="237">
        <f t="shared" si="10"/>
        <v>86</v>
      </c>
      <c r="K53" s="254"/>
      <c r="L53" s="255"/>
      <c r="M53" s="253"/>
      <c r="N53" s="123"/>
      <c r="O53" s="256"/>
      <c r="P53" s="255"/>
      <c r="Q53" s="257"/>
      <c r="R53" s="258"/>
      <c r="S53" s="595"/>
      <c r="T53" s="255"/>
      <c r="U53" s="257"/>
      <c r="V53" s="259"/>
      <c r="W53" s="595"/>
      <c r="X53" s="255"/>
      <c r="Y53" s="257"/>
      <c r="Z53" s="259"/>
      <c r="AA53" s="595"/>
      <c r="AB53" s="255"/>
      <c r="AC53" s="257"/>
      <c r="AD53" s="259"/>
      <c r="AE53" s="254"/>
      <c r="AF53" s="255"/>
      <c r="AG53" s="260"/>
      <c r="AH53" s="259"/>
      <c r="AI53" s="254">
        <v>3</v>
      </c>
      <c r="AJ53" s="255"/>
      <c r="AK53" s="257">
        <v>1</v>
      </c>
      <c r="AL53" s="259">
        <v>5</v>
      </c>
      <c r="AM53" s="595"/>
      <c r="AN53" s="583"/>
      <c r="AO53" s="257"/>
      <c r="AP53" s="261"/>
      <c r="AQ53" s="571">
        <v>7</v>
      </c>
      <c r="AR53" s="135"/>
      <c r="AS53" s="131"/>
    </row>
    <row r="54" spans="1:45" s="168" customFormat="1" ht="67.5" customHeight="1" thickBot="1" x14ac:dyDescent="0.45">
      <c r="A54" s="117" t="s">
        <v>301</v>
      </c>
      <c r="B54" s="375" t="s">
        <v>281</v>
      </c>
      <c r="C54" s="170" t="s">
        <v>290</v>
      </c>
      <c r="D54" s="373">
        <f>AL54</f>
        <v>4</v>
      </c>
      <c r="E54" s="131">
        <f t="shared" si="7"/>
        <v>120</v>
      </c>
      <c r="F54" s="131">
        <f t="shared" si="8"/>
        <v>48</v>
      </c>
      <c r="G54" s="132">
        <f>AI54*16</f>
        <v>32</v>
      </c>
      <c r="H54" s="583">
        <f t="shared" si="16"/>
        <v>16</v>
      </c>
      <c r="I54" s="583"/>
      <c r="J54" s="237">
        <f t="shared" si="10"/>
        <v>72</v>
      </c>
      <c r="K54" s="254"/>
      <c r="L54" s="255"/>
      <c r="M54" s="253"/>
      <c r="N54" s="123"/>
      <c r="O54" s="256"/>
      <c r="P54" s="255"/>
      <c r="Q54" s="257"/>
      <c r="R54" s="258"/>
      <c r="S54" s="595"/>
      <c r="T54" s="255"/>
      <c r="U54" s="257"/>
      <c r="V54" s="259"/>
      <c r="W54" s="595"/>
      <c r="X54" s="255"/>
      <c r="Y54" s="257"/>
      <c r="Z54" s="259"/>
      <c r="AA54" s="595"/>
      <c r="AB54" s="255"/>
      <c r="AC54" s="257"/>
      <c r="AD54" s="259"/>
      <c r="AE54" s="254"/>
      <c r="AF54" s="255"/>
      <c r="AG54" s="260"/>
      <c r="AH54" s="259"/>
      <c r="AI54" s="254">
        <v>2</v>
      </c>
      <c r="AJ54" s="255">
        <v>1</v>
      </c>
      <c r="AK54" s="257"/>
      <c r="AL54" s="259">
        <v>4</v>
      </c>
      <c r="AM54" s="595"/>
      <c r="AN54" s="583"/>
      <c r="AO54" s="257"/>
      <c r="AP54" s="261"/>
      <c r="AQ54" s="136">
        <v>7</v>
      </c>
      <c r="AR54" s="135"/>
      <c r="AS54" s="131"/>
    </row>
    <row r="55" spans="1:45" s="384" customFormat="1" ht="19.5" customHeight="1" thickBot="1" x14ac:dyDescent="0.45">
      <c r="A55" s="390"/>
      <c r="B55" s="187" t="s">
        <v>206</v>
      </c>
      <c r="C55" s="377"/>
      <c r="D55" s="448">
        <f>SUM(D56:D71)</f>
        <v>34</v>
      </c>
      <c r="E55" s="379">
        <f>SUM(E58:E71)</f>
        <v>870</v>
      </c>
      <c r="F55" s="379"/>
      <c r="G55" s="585"/>
      <c r="H55" s="414"/>
      <c r="I55" s="414"/>
      <c r="J55" s="586"/>
      <c r="K55" s="823">
        <f>SUM(K58:M71)</f>
        <v>0</v>
      </c>
      <c r="L55" s="824"/>
      <c r="M55" s="825"/>
      <c r="N55" s="381">
        <f>SUM(N58:N71)</f>
        <v>0</v>
      </c>
      <c r="O55" s="823">
        <f>SUM(O58:Q71)</f>
        <v>0</v>
      </c>
      <c r="P55" s="824"/>
      <c r="Q55" s="825"/>
      <c r="R55" s="382">
        <f>SUM(R58:R71)</f>
        <v>0</v>
      </c>
      <c r="S55" s="826">
        <f>SUM(S58:U71)</f>
        <v>0</v>
      </c>
      <c r="T55" s="827"/>
      <c r="U55" s="828"/>
      <c r="V55" s="383">
        <f>SUM(V58:V71)</f>
        <v>0</v>
      </c>
      <c r="W55" s="826">
        <f>SUM(W58:Y71)</f>
        <v>4</v>
      </c>
      <c r="X55" s="827"/>
      <c r="Y55" s="828"/>
      <c r="Z55" s="382">
        <f>SUM(Z56:Z71)</f>
        <v>10</v>
      </c>
      <c r="AA55" s="826">
        <f>SUM(AA58:AC71)</f>
        <v>0</v>
      </c>
      <c r="AB55" s="827"/>
      <c r="AC55" s="828"/>
      <c r="AD55" s="383">
        <f>SUM(AD58:AD71)</f>
        <v>0</v>
      </c>
      <c r="AE55" s="823">
        <f>SUM(AE58:AG71)</f>
        <v>9</v>
      </c>
      <c r="AF55" s="824"/>
      <c r="AG55" s="825"/>
      <c r="AH55" s="383">
        <f>SUM(AH58:AH71)</f>
        <v>12</v>
      </c>
      <c r="AI55" s="823">
        <f>SUM(AI58:AK71)</f>
        <v>9</v>
      </c>
      <c r="AJ55" s="824"/>
      <c r="AK55" s="825"/>
      <c r="AL55" s="383">
        <f>SUM(AL58:AL71)</f>
        <v>12</v>
      </c>
      <c r="AM55" s="826">
        <f>SUM(AM58:AO71)</f>
        <v>0</v>
      </c>
      <c r="AN55" s="827"/>
      <c r="AO55" s="828"/>
      <c r="AP55" s="379">
        <f>SUM(AP58:AP71)</f>
        <v>0</v>
      </c>
      <c r="AQ55" s="383"/>
      <c r="AR55" s="584"/>
      <c r="AS55" s="379"/>
    </row>
    <row r="56" spans="1:45" s="168" customFormat="1" ht="82.5" customHeight="1" thickBot="1" x14ac:dyDescent="0.45">
      <c r="A56" s="404" t="s">
        <v>162</v>
      </c>
      <c r="B56" s="424" t="s">
        <v>275</v>
      </c>
      <c r="C56" s="189" t="s">
        <v>285</v>
      </c>
      <c r="D56" s="818">
        <f>Z56</f>
        <v>5</v>
      </c>
      <c r="E56" s="807">
        <f>D56*30</f>
        <v>150</v>
      </c>
      <c r="F56" s="807">
        <f>G56+H56+I56</f>
        <v>64</v>
      </c>
      <c r="G56" s="820">
        <f>W56*16</f>
        <v>32</v>
      </c>
      <c r="H56" s="822">
        <f>X56*16</f>
        <v>16</v>
      </c>
      <c r="I56" s="822">
        <f t="shared" ref="I56" si="18">Y56*16</f>
        <v>16</v>
      </c>
      <c r="J56" s="829">
        <f>E56-F56</f>
        <v>86</v>
      </c>
      <c r="K56" s="831"/>
      <c r="L56" s="833"/>
      <c r="M56" s="810"/>
      <c r="N56" s="836"/>
      <c r="O56" s="831"/>
      <c r="P56" s="833"/>
      <c r="Q56" s="810"/>
      <c r="R56" s="838"/>
      <c r="S56" s="840"/>
      <c r="T56" s="842"/>
      <c r="U56" s="843"/>
      <c r="V56" s="846"/>
      <c r="W56" s="845">
        <v>2</v>
      </c>
      <c r="X56" s="842">
        <v>1</v>
      </c>
      <c r="Y56" s="848">
        <v>1</v>
      </c>
      <c r="Z56" s="850">
        <v>5</v>
      </c>
      <c r="AA56" s="845"/>
      <c r="AB56" s="842"/>
      <c r="AC56" s="848"/>
      <c r="AD56" s="685"/>
      <c r="AE56" s="845"/>
      <c r="AF56" s="842"/>
      <c r="AG56" s="848"/>
      <c r="AH56" s="685"/>
      <c r="AI56" s="845"/>
      <c r="AJ56" s="842"/>
      <c r="AK56" s="843"/>
      <c r="AL56" s="685"/>
      <c r="AM56" s="840"/>
      <c r="AN56" s="852"/>
      <c r="AO56" s="843"/>
      <c r="AP56" s="854"/>
      <c r="AQ56" s="685">
        <v>4</v>
      </c>
      <c r="AR56" s="685"/>
      <c r="AS56" s="844"/>
    </row>
    <row r="57" spans="1:45" s="168" customFormat="1" ht="66" customHeight="1" thickBot="1" x14ac:dyDescent="0.45">
      <c r="A57" s="404" t="s">
        <v>174</v>
      </c>
      <c r="B57" s="424" t="s">
        <v>276</v>
      </c>
      <c r="C57" s="189" t="s">
        <v>285</v>
      </c>
      <c r="D57" s="686"/>
      <c r="E57" s="819"/>
      <c r="F57" s="819"/>
      <c r="G57" s="821"/>
      <c r="H57" s="822"/>
      <c r="I57" s="822"/>
      <c r="J57" s="830"/>
      <c r="K57" s="832"/>
      <c r="L57" s="834"/>
      <c r="M57" s="835"/>
      <c r="N57" s="837"/>
      <c r="O57" s="832"/>
      <c r="P57" s="834"/>
      <c r="Q57" s="835"/>
      <c r="R57" s="839"/>
      <c r="S57" s="841"/>
      <c r="T57" s="834"/>
      <c r="U57" s="835"/>
      <c r="V57" s="847"/>
      <c r="W57" s="832"/>
      <c r="X57" s="834"/>
      <c r="Y57" s="849"/>
      <c r="Z57" s="851"/>
      <c r="AA57" s="832"/>
      <c r="AB57" s="834"/>
      <c r="AC57" s="849"/>
      <c r="AD57" s="686"/>
      <c r="AE57" s="832"/>
      <c r="AF57" s="834"/>
      <c r="AG57" s="849"/>
      <c r="AH57" s="686"/>
      <c r="AI57" s="832"/>
      <c r="AJ57" s="834"/>
      <c r="AK57" s="835"/>
      <c r="AL57" s="686"/>
      <c r="AM57" s="841"/>
      <c r="AN57" s="853"/>
      <c r="AO57" s="835"/>
      <c r="AP57" s="855"/>
      <c r="AQ57" s="686"/>
      <c r="AR57" s="686"/>
      <c r="AS57" s="819"/>
    </row>
    <row r="58" spans="1:45" s="168" customFormat="1" ht="45.6" customHeight="1" thickBot="1" x14ac:dyDescent="0.45">
      <c r="A58" s="404" t="s">
        <v>175</v>
      </c>
      <c r="B58" s="424" t="s">
        <v>406</v>
      </c>
      <c r="C58" s="170" t="s">
        <v>418</v>
      </c>
      <c r="D58" s="818">
        <f>Z58</f>
        <v>5</v>
      </c>
      <c r="E58" s="807">
        <f>D58*30</f>
        <v>150</v>
      </c>
      <c r="F58" s="807">
        <f>G58+H58+I58</f>
        <v>64</v>
      </c>
      <c r="G58" s="820">
        <f>W58*16</f>
        <v>32</v>
      </c>
      <c r="H58" s="822"/>
      <c r="I58" s="822">
        <f>Y58*16</f>
        <v>32</v>
      </c>
      <c r="J58" s="829">
        <f>E58-F58</f>
        <v>86</v>
      </c>
      <c r="K58" s="831"/>
      <c r="L58" s="833"/>
      <c r="M58" s="810"/>
      <c r="N58" s="836"/>
      <c r="O58" s="831"/>
      <c r="P58" s="833"/>
      <c r="Q58" s="810"/>
      <c r="R58" s="838"/>
      <c r="S58" s="840"/>
      <c r="T58" s="842"/>
      <c r="U58" s="843"/>
      <c r="V58" s="846"/>
      <c r="W58" s="845">
        <v>2</v>
      </c>
      <c r="X58" s="842"/>
      <c r="Y58" s="848">
        <v>2</v>
      </c>
      <c r="Z58" s="685">
        <v>5</v>
      </c>
      <c r="AA58" s="845"/>
      <c r="AB58" s="842"/>
      <c r="AC58" s="848"/>
      <c r="AD58" s="685"/>
      <c r="AE58" s="845"/>
      <c r="AF58" s="842"/>
      <c r="AG58" s="848"/>
      <c r="AH58" s="685"/>
      <c r="AI58" s="845"/>
      <c r="AJ58" s="842"/>
      <c r="AK58" s="843"/>
      <c r="AL58" s="685"/>
      <c r="AM58" s="840"/>
      <c r="AN58" s="852"/>
      <c r="AO58" s="843"/>
      <c r="AP58" s="854"/>
      <c r="AQ58" s="685">
        <v>4</v>
      </c>
      <c r="AR58" s="685"/>
      <c r="AS58" s="844"/>
    </row>
    <row r="59" spans="1:45" s="168" customFormat="1" ht="45" customHeight="1" thickBot="1" x14ac:dyDescent="0.45">
      <c r="A59" s="404" t="s">
        <v>176</v>
      </c>
      <c r="B59" s="424" t="s">
        <v>424</v>
      </c>
      <c r="C59" s="170" t="s">
        <v>288</v>
      </c>
      <c r="D59" s="686"/>
      <c r="E59" s="819"/>
      <c r="F59" s="807"/>
      <c r="G59" s="821"/>
      <c r="H59" s="822"/>
      <c r="I59" s="822"/>
      <c r="J59" s="830"/>
      <c r="K59" s="832"/>
      <c r="L59" s="834"/>
      <c r="M59" s="835"/>
      <c r="N59" s="837"/>
      <c r="O59" s="832"/>
      <c r="P59" s="834"/>
      <c r="Q59" s="835"/>
      <c r="R59" s="839"/>
      <c r="S59" s="841"/>
      <c r="T59" s="834"/>
      <c r="U59" s="835"/>
      <c r="V59" s="847"/>
      <c r="W59" s="832"/>
      <c r="X59" s="834"/>
      <c r="Y59" s="849"/>
      <c r="Z59" s="686"/>
      <c r="AA59" s="832"/>
      <c r="AB59" s="834"/>
      <c r="AC59" s="849"/>
      <c r="AD59" s="686"/>
      <c r="AE59" s="832"/>
      <c r="AF59" s="834"/>
      <c r="AG59" s="849"/>
      <c r="AH59" s="686"/>
      <c r="AI59" s="832"/>
      <c r="AJ59" s="834"/>
      <c r="AK59" s="835"/>
      <c r="AL59" s="686"/>
      <c r="AM59" s="841"/>
      <c r="AN59" s="853"/>
      <c r="AO59" s="835"/>
      <c r="AP59" s="855"/>
      <c r="AQ59" s="686"/>
      <c r="AR59" s="686"/>
      <c r="AS59" s="819"/>
    </row>
    <row r="60" spans="1:45" s="168" customFormat="1" ht="66.599999999999994" customHeight="1" thickBot="1" x14ac:dyDescent="0.45">
      <c r="A60" s="404" t="s">
        <v>177</v>
      </c>
      <c r="B60" s="601" t="s">
        <v>407</v>
      </c>
      <c r="C60" s="170" t="s">
        <v>288</v>
      </c>
      <c r="D60" s="856">
        <f>AH60</f>
        <v>4</v>
      </c>
      <c r="E60" s="857">
        <f t="shared" ref="E60" si="19">D60*30</f>
        <v>120</v>
      </c>
      <c r="F60" s="844">
        <f t="shared" ref="F60" si="20">G60+H60+I60</f>
        <v>48</v>
      </c>
      <c r="G60" s="858">
        <f>16*AE60</f>
        <v>32</v>
      </c>
      <c r="H60" s="822"/>
      <c r="I60" s="822">
        <f t="shared" ref="I60" si="21">16*AG60</f>
        <v>16</v>
      </c>
      <c r="J60" s="860">
        <f t="shared" ref="J60" si="22">E60-F60</f>
        <v>72</v>
      </c>
      <c r="K60" s="831"/>
      <c r="L60" s="833"/>
      <c r="M60" s="810"/>
      <c r="N60" s="836"/>
      <c r="O60" s="831"/>
      <c r="P60" s="833"/>
      <c r="Q60" s="810"/>
      <c r="R60" s="838"/>
      <c r="S60" s="808"/>
      <c r="T60" s="833"/>
      <c r="U60" s="810"/>
      <c r="V60" s="859"/>
      <c r="W60" s="808"/>
      <c r="X60" s="833"/>
      <c r="Y60" s="810"/>
      <c r="Z60" s="859"/>
      <c r="AA60" s="808"/>
      <c r="AB60" s="833"/>
      <c r="AC60" s="810"/>
      <c r="AD60" s="861"/>
      <c r="AE60" s="831">
        <v>2</v>
      </c>
      <c r="AF60" s="833"/>
      <c r="AG60" s="862">
        <v>1</v>
      </c>
      <c r="AH60" s="861">
        <v>4</v>
      </c>
      <c r="AI60" s="831"/>
      <c r="AJ60" s="833"/>
      <c r="AK60" s="810"/>
      <c r="AL60" s="861"/>
      <c r="AM60" s="808"/>
      <c r="AN60" s="809"/>
      <c r="AO60" s="810"/>
      <c r="AP60" s="814"/>
      <c r="AQ60" s="861">
        <v>6</v>
      </c>
      <c r="AR60" s="861"/>
      <c r="AS60" s="807"/>
    </row>
    <row r="61" spans="1:45" s="168" customFormat="1" ht="46.2" customHeight="1" thickBot="1" x14ac:dyDescent="0.45">
      <c r="A61" s="404" t="s">
        <v>178</v>
      </c>
      <c r="B61" s="601" t="s">
        <v>408</v>
      </c>
      <c r="C61" s="170" t="s">
        <v>288</v>
      </c>
      <c r="D61" s="686"/>
      <c r="E61" s="819"/>
      <c r="F61" s="819"/>
      <c r="G61" s="858"/>
      <c r="H61" s="822"/>
      <c r="I61" s="822"/>
      <c r="J61" s="830"/>
      <c r="K61" s="832"/>
      <c r="L61" s="834"/>
      <c r="M61" s="835"/>
      <c r="N61" s="837"/>
      <c r="O61" s="832"/>
      <c r="P61" s="834"/>
      <c r="Q61" s="835"/>
      <c r="R61" s="839"/>
      <c r="S61" s="841"/>
      <c r="T61" s="834"/>
      <c r="U61" s="835"/>
      <c r="V61" s="847"/>
      <c r="W61" s="841"/>
      <c r="X61" s="834"/>
      <c r="Y61" s="835"/>
      <c r="Z61" s="847"/>
      <c r="AA61" s="841"/>
      <c r="AB61" s="834"/>
      <c r="AC61" s="835"/>
      <c r="AD61" s="686"/>
      <c r="AE61" s="832"/>
      <c r="AF61" s="834"/>
      <c r="AG61" s="849"/>
      <c r="AH61" s="686"/>
      <c r="AI61" s="832"/>
      <c r="AJ61" s="834"/>
      <c r="AK61" s="835"/>
      <c r="AL61" s="686"/>
      <c r="AM61" s="841"/>
      <c r="AN61" s="853"/>
      <c r="AO61" s="835"/>
      <c r="AP61" s="855"/>
      <c r="AQ61" s="686"/>
      <c r="AR61" s="686"/>
      <c r="AS61" s="819"/>
    </row>
    <row r="62" spans="1:45" s="168" customFormat="1" ht="51.6" customHeight="1" thickBot="1" x14ac:dyDescent="0.45">
      <c r="A62" s="404" t="s">
        <v>302</v>
      </c>
      <c r="B62" s="449" t="s">
        <v>314</v>
      </c>
      <c r="C62" s="189" t="s">
        <v>285</v>
      </c>
      <c r="D62" s="791">
        <f t="shared" ref="D62" si="23">AH62</f>
        <v>4</v>
      </c>
      <c r="E62" s="857">
        <f t="shared" ref="E62:E66" si="24">D62*30</f>
        <v>120</v>
      </c>
      <c r="F62" s="844">
        <f t="shared" ref="F62:F66" si="25">G62+H62+I62</f>
        <v>48</v>
      </c>
      <c r="G62" s="858">
        <f>AE62*16</f>
        <v>32</v>
      </c>
      <c r="H62" s="822">
        <f t="shared" ref="H62:H65" si="26">AF62*16</f>
        <v>16</v>
      </c>
      <c r="I62" s="822"/>
      <c r="J62" s="860">
        <f t="shared" ref="J62:J66" si="27">E62-F62</f>
        <v>72</v>
      </c>
      <c r="K62" s="831"/>
      <c r="L62" s="833"/>
      <c r="M62" s="810"/>
      <c r="N62" s="836"/>
      <c r="O62" s="831"/>
      <c r="P62" s="833"/>
      <c r="Q62" s="810"/>
      <c r="R62" s="838"/>
      <c r="S62" s="808"/>
      <c r="T62" s="833"/>
      <c r="U62" s="810"/>
      <c r="V62" s="859"/>
      <c r="W62" s="808"/>
      <c r="X62" s="833"/>
      <c r="Y62" s="810"/>
      <c r="Z62" s="859"/>
      <c r="AA62" s="808"/>
      <c r="AB62" s="833"/>
      <c r="AC62" s="810"/>
      <c r="AD62" s="861"/>
      <c r="AE62" s="831">
        <v>2</v>
      </c>
      <c r="AF62" s="833">
        <v>1</v>
      </c>
      <c r="AG62" s="862"/>
      <c r="AH62" s="861">
        <v>4</v>
      </c>
      <c r="AI62" s="831"/>
      <c r="AJ62" s="833"/>
      <c r="AK62" s="810"/>
      <c r="AL62" s="861"/>
      <c r="AM62" s="808"/>
      <c r="AN62" s="809"/>
      <c r="AO62" s="810"/>
      <c r="AP62" s="814"/>
      <c r="AQ62" s="861">
        <v>6</v>
      </c>
      <c r="AR62" s="861"/>
      <c r="AS62" s="807"/>
    </row>
    <row r="63" spans="1:45" s="168" customFormat="1" ht="84.6" customHeight="1" thickBot="1" x14ac:dyDescent="0.45">
      <c r="A63" s="404" t="s">
        <v>303</v>
      </c>
      <c r="B63" s="449" t="s">
        <v>327</v>
      </c>
      <c r="C63" s="189" t="s">
        <v>285</v>
      </c>
      <c r="D63" s="863"/>
      <c r="E63" s="819">
        <f t="shared" si="24"/>
        <v>0</v>
      </c>
      <c r="F63" s="819">
        <f t="shared" si="25"/>
        <v>0</v>
      </c>
      <c r="G63" s="858">
        <f>AE63*16</f>
        <v>0</v>
      </c>
      <c r="H63" s="822">
        <f t="shared" si="26"/>
        <v>0</v>
      </c>
      <c r="I63" s="822"/>
      <c r="J63" s="830">
        <f t="shared" si="27"/>
        <v>0</v>
      </c>
      <c r="K63" s="832"/>
      <c r="L63" s="834"/>
      <c r="M63" s="835"/>
      <c r="N63" s="837"/>
      <c r="O63" s="832"/>
      <c r="P63" s="834"/>
      <c r="Q63" s="835"/>
      <c r="R63" s="839"/>
      <c r="S63" s="841"/>
      <c r="T63" s="834"/>
      <c r="U63" s="835"/>
      <c r="V63" s="847"/>
      <c r="W63" s="841"/>
      <c r="X63" s="834"/>
      <c r="Y63" s="835"/>
      <c r="Z63" s="847"/>
      <c r="AA63" s="841"/>
      <c r="AB63" s="834"/>
      <c r="AC63" s="835"/>
      <c r="AD63" s="686"/>
      <c r="AE63" s="832"/>
      <c r="AF63" s="834"/>
      <c r="AG63" s="849"/>
      <c r="AH63" s="686"/>
      <c r="AI63" s="832"/>
      <c r="AJ63" s="834"/>
      <c r="AK63" s="835"/>
      <c r="AL63" s="686"/>
      <c r="AM63" s="841"/>
      <c r="AN63" s="853"/>
      <c r="AO63" s="835"/>
      <c r="AP63" s="855"/>
      <c r="AQ63" s="686"/>
      <c r="AR63" s="686"/>
      <c r="AS63" s="819"/>
    </row>
    <row r="64" spans="1:45" s="168" customFormat="1" ht="69" customHeight="1" thickBot="1" x14ac:dyDescent="0.45">
      <c r="A64" s="404" t="s">
        <v>231</v>
      </c>
      <c r="B64" s="375" t="s">
        <v>273</v>
      </c>
      <c r="C64" s="189" t="s">
        <v>285</v>
      </c>
      <c r="D64" s="866">
        <f t="shared" ref="D64" si="28">AH64</f>
        <v>4</v>
      </c>
      <c r="E64" s="857">
        <f t="shared" si="24"/>
        <v>120</v>
      </c>
      <c r="F64" s="844">
        <f t="shared" si="25"/>
        <v>48</v>
      </c>
      <c r="G64" s="858">
        <f>AE64*16</f>
        <v>32</v>
      </c>
      <c r="H64" s="822">
        <f t="shared" si="26"/>
        <v>16</v>
      </c>
      <c r="I64" s="822"/>
      <c r="J64" s="860">
        <f t="shared" si="27"/>
        <v>72</v>
      </c>
      <c r="K64" s="831"/>
      <c r="L64" s="833"/>
      <c r="M64" s="810"/>
      <c r="N64" s="864"/>
      <c r="O64" s="831"/>
      <c r="P64" s="833"/>
      <c r="Q64" s="810"/>
      <c r="R64" s="870"/>
      <c r="S64" s="808"/>
      <c r="T64" s="833"/>
      <c r="U64" s="810"/>
      <c r="V64" s="868"/>
      <c r="W64" s="808"/>
      <c r="X64" s="833"/>
      <c r="Y64" s="810"/>
      <c r="Z64" s="868"/>
      <c r="AA64" s="808"/>
      <c r="AB64" s="833"/>
      <c r="AC64" s="810"/>
      <c r="AD64" s="861"/>
      <c r="AE64" s="831">
        <v>2</v>
      </c>
      <c r="AF64" s="833">
        <v>1</v>
      </c>
      <c r="AG64" s="862"/>
      <c r="AH64" s="861">
        <v>4</v>
      </c>
      <c r="AI64" s="831"/>
      <c r="AJ64" s="833"/>
      <c r="AK64" s="810"/>
      <c r="AL64" s="861"/>
      <c r="AM64" s="808"/>
      <c r="AN64" s="809"/>
      <c r="AO64" s="810"/>
      <c r="AP64" s="814"/>
      <c r="AQ64" s="861">
        <v>6</v>
      </c>
      <c r="AR64" s="861"/>
      <c r="AS64" s="807"/>
    </row>
    <row r="65" spans="1:53" s="168" customFormat="1" ht="46.8" customHeight="1" thickBot="1" x14ac:dyDescent="0.45">
      <c r="A65" s="404" t="s">
        <v>232</v>
      </c>
      <c r="B65" s="375" t="s">
        <v>354</v>
      </c>
      <c r="C65" s="170" t="s">
        <v>290</v>
      </c>
      <c r="D65" s="867"/>
      <c r="E65" s="819">
        <f t="shared" si="24"/>
        <v>0</v>
      </c>
      <c r="F65" s="819">
        <f t="shared" si="25"/>
        <v>0</v>
      </c>
      <c r="G65" s="858">
        <f>AE65*16</f>
        <v>0</v>
      </c>
      <c r="H65" s="822">
        <f t="shared" si="26"/>
        <v>0</v>
      </c>
      <c r="I65" s="822"/>
      <c r="J65" s="830">
        <f t="shared" si="27"/>
        <v>0</v>
      </c>
      <c r="K65" s="832"/>
      <c r="L65" s="834"/>
      <c r="M65" s="835"/>
      <c r="N65" s="865"/>
      <c r="O65" s="832"/>
      <c r="P65" s="834"/>
      <c r="Q65" s="835"/>
      <c r="R65" s="871"/>
      <c r="S65" s="841"/>
      <c r="T65" s="834"/>
      <c r="U65" s="835"/>
      <c r="V65" s="869"/>
      <c r="W65" s="841"/>
      <c r="X65" s="834"/>
      <c r="Y65" s="835"/>
      <c r="Z65" s="869"/>
      <c r="AA65" s="841"/>
      <c r="AB65" s="834"/>
      <c r="AC65" s="835"/>
      <c r="AD65" s="686"/>
      <c r="AE65" s="832"/>
      <c r="AF65" s="834"/>
      <c r="AG65" s="849"/>
      <c r="AH65" s="686"/>
      <c r="AI65" s="832"/>
      <c r="AJ65" s="834"/>
      <c r="AK65" s="835"/>
      <c r="AL65" s="686"/>
      <c r="AM65" s="841"/>
      <c r="AN65" s="853"/>
      <c r="AO65" s="835"/>
      <c r="AP65" s="855"/>
      <c r="AQ65" s="686"/>
      <c r="AR65" s="686"/>
      <c r="AS65" s="819"/>
    </row>
    <row r="66" spans="1:53" s="168" customFormat="1" ht="64.2" customHeight="1" thickBot="1" x14ac:dyDescent="0.45">
      <c r="A66" s="404" t="s">
        <v>328</v>
      </c>
      <c r="B66" s="601" t="s">
        <v>409</v>
      </c>
      <c r="C66" s="240" t="s">
        <v>296</v>
      </c>
      <c r="D66" s="856">
        <f>AL66</f>
        <v>4</v>
      </c>
      <c r="E66" s="857">
        <f t="shared" si="24"/>
        <v>120</v>
      </c>
      <c r="F66" s="857">
        <f t="shared" si="25"/>
        <v>48</v>
      </c>
      <c r="G66" s="858">
        <f>AI66*16</f>
        <v>32</v>
      </c>
      <c r="H66" s="822"/>
      <c r="I66" s="822">
        <f t="shared" ref="I66" si="29">AK66*16</f>
        <v>16</v>
      </c>
      <c r="J66" s="860">
        <f t="shared" si="27"/>
        <v>72</v>
      </c>
      <c r="K66" s="831"/>
      <c r="L66" s="833"/>
      <c r="M66" s="810"/>
      <c r="N66" s="864"/>
      <c r="O66" s="831"/>
      <c r="P66" s="833"/>
      <c r="Q66" s="810"/>
      <c r="R66" s="870"/>
      <c r="S66" s="808"/>
      <c r="T66" s="833"/>
      <c r="U66" s="810"/>
      <c r="V66" s="868"/>
      <c r="W66" s="808"/>
      <c r="X66" s="833"/>
      <c r="Y66" s="810"/>
      <c r="Z66" s="868"/>
      <c r="AA66" s="808"/>
      <c r="AB66" s="833"/>
      <c r="AC66" s="810"/>
      <c r="AD66" s="861"/>
      <c r="AE66" s="831"/>
      <c r="AF66" s="833"/>
      <c r="AG66" s="862"/>
      <c r="AH66" s="861"/>
      <c r="AI66" s="831">
        <v>2</v>
      </c>
      <c r="AJ66" s="833"/>
      <c r="AK66" s="810">
        <v>1</v>
      </c>
      <c r="AL66" s="861">
        <v>4</v>
      </c>
      <c r="AM66" s="808"/>
      <c r="AN66" s="809"/>
      <c r="AO66" s="810"/>
      <c r="AP66" s="814"/>
      <c r="AQ66" s="861">
        <v>7</v>
      </c>
      <c r="AR66" s="861"/>
      <c r="AS66" s="807"/>
    </row>
    <row r="67" spans="1:53" s="168" customFormat="1" ht="63" customHeight="1" thickBot="1" x14ac:dyDescent="0.45">
      <c r="A67" s="404" t="s">
        <v>329</v>
      </c>
      <c r="B67" s="601" t="s">
        <v>410</v>
      </c>
      <c r="C67" s="240" t="s">
        <v>296</v>
      </c>
      <c r="D67" s="861"/>
      <c r="E67" s="807"/>
      <c r="F67" s="872"/>
      <c r="G67" s="873"/>
      <c r="H67" s="874"/>
      <c r="I67" s="874"/>
      <c r="J67" s="829"/>
      <c r="K67" s="832"/>
      <c r="L67" s="834"/>
      <c r="M67" s="835"/>
      <c r="N67" s="865"/>
      <c r="O67" s="832"/>
      <c r="P67" s="834"/>
      <c r="Q67" s="835"/>
      <c r="R67" s="871"/>
      <c r="S67" s="841"/>
      <c r="T67" s="834"/>
      <c r="U67" s="835"/>
      <c r="V67" s="869"/>
      <c r="W67" s="841"/>
      <c r="X67" s="834"/>
      <c r="Y67" s="835"/>
      <c r="Z67" s="869"/>
      <c r="AA67" s="841"/>
      <c r="AB67" s="834"/>
      <c r="AC67" s="835"/>
      <c r="AD67" s="686"/>
      <c r="AE67" s="832"/>
      <c r="AF67" s="834"/>
      <c r="AG67" s="849"/>
      <c r="AH67" s="686"/>
      <c r="AI67" s="832"/>
      <c r="AJ67" s="834"/>
      <c r="AK67" s="835"/>
      <c r="AL67" s="686"/>
      <c r="AM67" s="841"/>
      <c r="AN67" s="853"/>
      <c r="AO67" s="835"/>
      <c r="AP67" s="855"/>
      <c r="AQ67" s="686"/>
      <c r="AR67" s="686"/>
      <c r="AS67" s="819"/>
    </row>
    <row r="68" spans="1:53" s="168" customFormat="1" ht="70.2" customHeight="1" thickBot="1" x14ac:dyDescent="0.45">
      <c r="A68" s="404" t="s">
        <v>330</v>
      </c>
      <c r="B68" s="601" t="s">
        <v>411</v>
      </c>
      <c r="C68" s="170" t="s">
        <v>288</v>
      </c>
      <c r="D68" s="856">
        <f>AL68</f>
        <v>4</v>
      </c>
      <c r="E68" s="857">
        <f t="shared" ref="E68" si="30">D68*30</f>
        <v>120</v>
      </c>
      <c r="F68" s="857">
        <f t="shared" ref="F68" si="31">G68+H68+I68</f>
        <v>48</v>
      </c>
      <c r="G68" s="858">
        <f>AI68*16</f>
        <v>32</v>
      </c>
      <c r="H68" s="822"/>
      <c r="I68" s="822">
        <f>AK68*16</f>
        <v>16</v>
      </c>
      <c r="J68" s="860">
        <f t="shared" ref="J68" si="32">E68-F68</f>
        <v>72</v>
      </c>
      <c r="K68" s="831"/>
      <c r="L68" s="833"/>
      <c r="M68" s="810"/>
      <c r="N68" s="864"/>
      <c r="O68" s="831"/>
      <c r="P68" s="833"/>
      <c r="Q68" s="810"/>
      <c r="R68" s="870"/>
      <c r="S68" s="808"/>
      <c r="T68" s="833"/>
      <c r="U68" s="810"/>
      <c r="V68" s="868"/>
      <c r="W68" s="808"/>
      <c r="X68" s="833"/>
      <c r="Y68" s="810"/>
      <c r="Z68" s="868"/>
      <c r="AA68" s="808"/>
      <c r="AB68" s="833"/>
      <c r="AC68" s="810"/>
      <c r="AD68" s="861"/>
      <c r="AE68" s="831"/>
      <c r="AF68" s="833"/>
      <c r="AG68" s="862"/>
      <c r="AH68" s="861"/>
      <c r="AI68" s="831">
        <v>2</v>
      </c>
      <c r="AJ68" s="833"/>
      <c r="AK68" s="810">
        <v>1</v>
      </c>
      <c r="AL68" s="861">
        <v>4</v>
      </c>
      <c r="AM68" s="808"/>
      <c r="AN68" s="809"/>
      <c r="AO68" s="810"/>
      <c r="AP68" s="814"/>
      <c r="AQ68" s="861">
        <v>7</v>
      </c>
      <c r="AR68" s="861"/>
      <c r="AS68" s="807"/>
    </row>
    <row r="69" spans="1:53" s="168" customFormat="1" ht="69" customHeight="1" thickBot="1" x14ac:dyDescent="0.45">
      <c r="A69" s="404" t="s">
        <v>331</v>
      </c>
      <c r="B69" s="601" t="s">
        <v>412</v>
      </c>
      <c r="C69" s="170" t="s">
        <v>288</v>
      </c>
      <c r="D69" s="861"/>
      <c r="E69" s="807"/>
      <c r="F69" s="872"/>
      <c r="G69" s="873"/>
      <c r="H69" s="874"/>
      <c r="I69" s="874"/>
      <c r="J69" s="829"/>
      <c r="K69" s="832"/>
      <c r="L69" s="834"/>
      <c r="M69" s="835"/>
      <c r="N69" s="865"/>
      <c r="O69" s="832"/>
      <c r="P69" s="834"/>
      <c r="Q69" s="835"/>
      <c r="R69" s="871"/>
      <c r="S69" s="841"/>
      <c r="T69" s="834"/>
      <c r="U69" s="835"/>
      <c r="V69" s="869"/>
      <c r="W69" s="841"/>
      <c r="X69" s="834"/>
      <c r="Y69" s="835"/>
      <c r="Z69" s="869"/>
      <c r="AA69" s="841"/>
      <c r="AB69" s="834"/>
      <c r="AC69" s="835"/>
      <c r="AD69" s="686"/>
      <c r="AE69" s="832"/>
      <c r="AF69" s="834"/>
      <c r="AG69" s="849"/>
      <c r="AH69" s="686"/>
      <c r="AI69" s="832"/>
      <c r="AJ69" s="834"/>
      <c r="AK69" s="835"/>
      <c r="AL69" s="686"/>
      <c r="AM69" s="841"/>
      <c r="AN69" s="853"/>
      <c r="AO69" s="835"/>
      <c r="AP69" s="855"/>
      <c r="AQ69" s="686"/>
      <c r="AR69" s="686"/>
      <c r="AS69" s="819"/>
    </row>
    <row r="70" spans="1:53" s="168" customFormat="1" ht="45.6" customHeight="1" thickBot="1" x14ac:dyDescent="0.45">
      <c r="A70" s="404" t="s">
        <v>332</v>
      </c>
      <c r="B70" s="601" t="s">
        <v>413</v>
      </c>
      <c r="C70" s="170" t="s">
        <v>288</v>
      </c>
      <c r="D70" s="875">
        <f>AL70</f>
        <v>4</v>
      </c>
      <c r="E70" s="877">
        <f t="shared" ref="E70" si="33">D70*30</f>
        <v>120</v>
      </c>
      <c r="F70" s="877">
        <f t="shared" ref="F70" si="34">G70+H70+I70</f>
        <v>48</v>
      </c>
      <c r="G70" s="879">
        <f>AI70*16</f>
        <v>32</v>
      </c>
      <c r="H70" s="881"/>
      <c r="I70" s="881">
        <f t="shared" ref="I70" si="35">AK70*16</f>
        <v>16</v>
      </c>
      <c r="J70" s="889">
        <f t="shared" ref="J70" si="36">E70-F70</f>
        <v>72</v>
      </c>
      <c r="K70" s="891"/>
      <c r="L70" s="833"/>
      <c r="M70" s="810"/>
      <c r="N70" s="864"/>
      <c r="O70" s="831"/>
      <c r="P70" s="833"/>
      <c r="Q70" s="810"/>
      <c r="R70" s="870"/>
      <c r="S70" s="808"/>
      <c r="T70" s="833"/>
      <c r="U70" s="810"/>
      <c r="V70" s="868"/>
      <c r="W70" s="808"/>
      <c r="X70" s="833"/>
      <c r="Y70" s="810"/>
      <c r="Z70" s="868"/>
      <c r="AA70" s="808"/>
      <c r="AB70" s="833"/>
      <c r="AC70" s="810"/>
      <c r="AD70" s="802"/>
      <c r="AE70" s="831"/>
      <c r="AF70" s="833"/>
      <c r="AG70" s="862"/>
      <c r="AH70" s="802"/>
      <c r="AI70" s="831">
        <v>2</v>
      </c>
      <c r="AJ70" s="833"/>
      <c r="AK70" s="810">
        <v>1</v>
      </c>
      <c r="AL70" s="802">
        <v>4</v>
      </c>
      <c r="AM70" s="808"/>
      <c r="AN70" s="809"/>
      <c r="AO70" s="810"/>
      <c r="AP70" s="814"/>
      <c r="AQ70" s="861">
        <v>7</v>
      </c>
      <c r="AR70" s="861"/>
      <c r="AS70" s="807"/>
    </row>
    <row r="71" spans="1:53" s="168" customFormat="1" ht="109.8" customHeight="1" thickBot="1" x14ac:dyDescent="0.45">
      <c r="A71" s="404" t="s">
        <v>333</v>
      </c>
      <c r="B71" s="605" t="s">
        <v>414</v>
      </c>
      <c r="C71" s="170" t="s">
        <v>288</v>
      </c>
      <c r="D71" s="876"/>
      <c r="E71" s="878"/>
      <c r="F71" s="878"/>
      <c r="G71" s="880"/>
      <c r="H71" s="882"/>
      <c r="I71" s="882"/>
      <c r="J71" s="890"/>
      <c r="K71" s="892"/>
      <c r="L71" s="834"/>
      <c r="M71" s="835"/>
      <c r="N71" s="865"/>
      <c r="O71" s="832"/>
      <c r="P71" s="834"/>
      <c r="Q71" s="835"/>
      <c r="R71" s="871"/>
      <c r="S71" s="841"/>
      <c r="T71" s="834"/>
      <c r="U71" s="835"/>
      <c r="V71" s="869"/>
      <c r="W71" s="841"/>
      <c r="X71" s="834"/>
      <c r="Y71" s="835"/>
      <c r="Z71" s="869"/>
      <c r="AA71" s="841"/>
      <c r="AB71" s="834"/>
      <c r="AC71" s="835"/>
      <c r="AD71" s="883"/>
      <c r="AE71" s="832"/>
      <c r="AF71" s="834"/>
      <c r="AG71" s="849"/>
      <c r="AH71" s="883"/>
      <c r="AI71" s="832"/>
      <c r="AJ71" s="834"/>
      <c r="AK71" s="835"/>
      <c r="AL71" s="883"/>
      <c r="AM71" s="841"/>
      <c r="AN71" s="853"/>
      <c r="AO71" s="835"/>
      <c r="AP71" s="855"/>
      <c r="AQ71" s="686"/>
      <c r="AR71" s="686"/>
      <c r="AS71" s="819"/>
    </row>
    <row r="72" spans="1:53" ht="42.75" customHeight="1" x14ac:dyDescent="0.25">
      <c r="A72" s="574"/>
      <c r="B72" s="574"/>
      <c r="C72" s="574"/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74"/>
      <c r="AA72" s="574"/>
      <c r="AB72" s="574"/>
      <c r="AC72" s="574"/>
      <c r="AD72" s="574"/>
      <c r="AE72" s="574"/>
      <c r="AF72" s="574"/>
      <c r="AG72" s="574"/>
      <c r="AH72" s="574"/>
      <c r="AI72" s="574"/>
      <c r="AJ72" s="574"/>
      <c r="AK72" s="574"/>
      <c r="AL72" s="574"/>
      <c r="AM72" s="574"/>
      <c r="AN72" s="574"/>
      <c r="AO72" s="574"/>
      <c r="AP72" s="574"/>
      <c r="AQ72" s="574"/>
      <c r="AR72" s="574"/>
      <c r="AS72" s="574"/>
    </row>
    <row r="73" spans="1:53" s="4" customFormat="1" ht="21" x14ac:dyDescent="0.4">
      <c r="A73" s="425"/>
      <c r="B73" s="426" t="s">
        <v>384</v>
      </c>
      <c r="D73" s="425"/>
      <c r="E73" s="425" t="s">
        <v>349</v>
      </c>
      <c r="F73" s="422"/>
      <c r="G73" s="422"/>
      <c r="I73" s="422"/>
      <c r="J73" s="422"/>
      <c r="K73" s="422"/>
      <c r="L73" s="422"/>
      <c r="N73" s="422"/>
      <c r="O73" s="423"/>
      <c r="P73" s="425"/>
      <c r="Q73" s="422"/>
      <c r="R73" s="422"/>
      <c r="S73" s="425"/>
      <c r="T73" s="422"/>
      <c r="U73" s="422"/>
      <c r="V73" s="422"/>
      <c r="Y73" s="425" t="s">
        <v>304</v>
      </c>
      <c r="AK73" s="76"/>
      <c r="AX73" s="351"/>
      <c r="AY73" s="351"/>
      <c r="AZ73" s="351"/>
      <c r="BA73" s="351"/>
    </row>
    <row r="74" spans="1:53" s="4" customFormat="1" ht="21" x14ac:dyDescent="0.4">
      <c r="A74" s="425"/>
      <c r="B74" s="425" t="s">
        <v>385</v>
      </c>
      <c r="D74" s="425"/>
      <c r="E74" s="425" t="s">
        <v>350</v>
      </c>
      <c r="F74" s="422"/>
      <c r="G74" s="422"/>
      <c r="I74" s="422"/>
      <c r="J74" s="422"/>
      <c r="K74" s="422"/>
      <c r="L74" s="422"/>
      <c r="N74" s="422"/>
      <c r="O74" s="423"/>
      <c r="P74" s="425"/>
      <c r="Q74" s="422"/>
      <c r="R74" s="422"/>
      <c r="S74" s="425"/>
      <c r="T74" s="422"/>
      <c r="U74" s="422"/>
      <c r="V74" s="422"/>
      <c r="Y74" s="425" t="s">
        <v>352</v>
      </c>
      <c r="AK74" s="76"/>
      <c r="AX74" s="351"/>
      <c r="AY74" s="351"/>
      <c r="AZ74" s="351"/>
      <c r="BA74" s="351"/>
    </row>
    <row r="75" spans="1:53" s="4" customFormat="1" ht="21" x14ac:dyDescent="0.4">
      <c r="A75" s="425"/>
      <c r="B75" s="425" t="s">
        <v>386</v>
      </c>
      <c r="D75" s="425"/>
      <c r="E75" s="425" t="s">
        <v>351</v>
      </c>
      <c r="F75" s="422"/>
      <c r="G75" s="422"/>
      <c r="I75" s="422"/>
      <c r="J75" s="422"/>
      <c r="K75" s="422"/>
      <c r="L75" s="422"/>
      <c r="N75" s="422"/>
      <c r="O75" s="423"/>
      <c r="P75" s="425"/>
      <c r="Q75" s="422"/>
      <c r="R75" s="422"/>
      <c r="S75" s="425"/>
      <c r="T75" s="422"/>
      <c r="U75" s="422"/>
      <c r="V75" s="422"/>
      <c r="Y75" s="425" t="s">
        <v>305</v>
      </c>
      <c r="AK75" s="76"/>
      <c r="AX75" s="351"/>
      <c r="AY75" s="351"/>
      <c r="AZ75" s="351"/>
      <c r="BA75" s="351"/>
    </row>
    <row r="76" spans="1:53" ht="19.5" customHeight="1" x14ac:dyDescent="0.3">
      <c r="A76" s="747"/>
      <c r="B76" s="747"/>
      <c r="C76" s="747"/>
      <c r="D76" s="747"/>
      <c r="E76" s="747"/>
      <c r="F76" s="747"/>
      <c r="G76" s="747"/>
      <c r="H76" s="747"/>
      <c r="M76" s="65"/>
    </row>
  </sheetData>
  <dataConsolidate/>
  <mergeCells count="530">
    <mergeCell ref="C1:AT2"/>
    <mergeCell ref="A7:A10"/>
    <mergeCell ref="B7:B10"/>
    <mergeCell ref="C7:C10"/>
    <mergeCell ref="D7:E9"/>
    <mergeCell ref="F7:J7"/>
    <mergeCell ref="K7:R7"/>
    <mergeCell ref="S7:Z7"/>
    <mergeCell ref="AA7:AH7"/>
    <mergeCell ref="AI7:AP7"/>
    <mergeCell ref="AQ7:AS8"/>
    <mergeCell ref="F8:F10"/>
    <mergeCell ref="G8:I8"/>
    <mergeCell ref="J8:J10"/>
    <mergeCell ref="K8:N8"/>
    <mergeCell ref="O8:R8"/>
    <mergeCell ref="S8:V8"/>
    <mergeCell ref="W8:Z8"/>
    <mergeCell ref="AA8:AD8"/>
    <mergeCell ref="AE8:AH8"/>
    <mergeCell ref="P9:P10"/>
    <mergeCell ref="Q9:Q10"/>
    <mergeCell ref="R9:R10"/>
    <mergeCell ref="S9:S10"/>
    <mergeCell ref="T9:T10"/>
    <mergeCell ref="U9:U10"/>
    <mergeCell ref="AI8:AL8"/>
    <mergeCell ref="AM8:AP8"/>
    <mergeCell ref="G9:G10"/>
    <mergeCell ref="H9:H10"/>
    <mergeCell ref="I9:I10"/>
    <mergeCell ref="K9:K10"/>
    <mergeCell ref="L9:L10"/>
    <mergeCell ref="M9:M10"/>
    <mergeCell ref="N9:N10"/>
    <mergeCell ref="O9:O10"/>
    <mergeCell ref="AB9:AB10"/>
    <mergeCell ref="AC9:AC10"/>
    <mergeCell ref="AD9:AD10"/>
    <mergeCell ref="AE9:AE10"/>
    <mergeCell ref="AF9:AF10"/>
    <mergeCell ref="AG9:AG10"/>
    <mergeCell ref="V9:V10"/>
    <mergeCell ref="W9:W10"/>
    <mergeCell ref="X9:X10"/>
    <mergeCell ref="Y9:Y10"/>
    <mergeCell ref="Z9:Z10"/>
    <mergeCell ref="AA9:AA10"/>
    <mergeCell ref="AN9:AN10"/>
    <mergeCell ref="AO9:AO10"/>
    <mergeCell ref="AP9:AP10"/>
    <mergeCell ref="AQ9:AQ10"/>
    <mergeCell ref="AR9:AR10"/>
    <mergeCell ref="AS9:AS10"/>
    <mergeCell ref="AH9:AH10"/>
    <mergeCell ref="AI9:AI10"/>
    <mergeCell ref="AJ9:AJ10"/>
    <mergeCell ref="AK9:AK10"/>
    <mergeCell ref="AL9:AL10"/>
    <mergeCell ref="AM9:AM10"/>
    <mergeCell ref="B11:AS11"/>
    <mergeCell ref="A12:B12"/>
    <mergeCell ref="K12:M12"/>
    <mergeCell ref="O12:Q12"/>
    <mergeCell ref="S12:U12"/>
    <mergeCell ref="W12:Y12"/>
    <mergeCell ref="AA12:AC12"/>
    <mergeCell ref="AE12:AG12"/>
    <mergeCell ref="AI12:AK12"/>
    <mergeCell ref="AM12:AO12"/>
    <mergeCell ref="AI13:AK13"/>
    <mergeCell ref="AM13:AO13"/>
    <mergeCell ref="K16:M16"/>
    <mergeCell ref="O16:Q16"/>
    <mergeCell ref="S16:U16"/>
    <mergeCell ref="W16:Y16"/>
    <mergeCell ref="AA16:AC16"/>
    <mergeCell ref="AE16:AG16"/>
    <mergeCell ref="AI16:AK16"/>
    <mergeCell ref="AM16:AO16"/>
    <mergeCell ref="K13:M13"/>
    <mergeCell ref="O13:Q13"/>
    <mergeCell ref="S13:U13"/>
    <mergeCell ref="W13:Y13"/>
    <mergeCell ref="AA13:AC13"/>
    <mergeCell ref="AE13:AG13"/>
    <mergeCell ref="C20:C23"/>
    <mergeCell ref="B24:AS24"/>
    <mergeCell ref="A25:B25"/>
    <mergeCell ref="K25:M25"/>
    <mergeCell ref="O25:Q25"/>
    <mergeCell ref="S25:U25"/>
    <mergeCell ref="W25:Y25"/>
    <mergeCell ref="AA25:AC25"/>
    <mergeCell ref="AE25:AG25"/>
    <mergeCell ref="AI25:AK25"/>
    <mergeCell ref="J18:J23"/>
    <mergeCell ref="S18:S23"/>
    <mergeCell ref="T18:T23"/>
    <mergeCell ref="U18:U23"/>
    <mergeCell ref="V18:V23"/>
    <mergeCell ref="AQ18:AQ23"/>
    <mergeCell ref="D18:D23"/>
    <mergeCell ref="E18:E23"/>
    <mergeCell ref="F18:F23"/>
    <mergeCell ref="G18:G23"/>
    <mergeCell ref="H18:H23"/>
    <mergeCell ref="I18:I23"/>
    <mergeCell ref="AM25:AO25"/>
    <mergeCell ref="K26:M26"/>
    <mergeCell ref="O26:Q26"/>
    <mergeCell ref="S26:U26"/>
    <mergeCell ref="W26:Y26"/>
    <mergeCell ref="AA26:AC26"/>
    <mergeCell ref="AE26:AG26"/>
    <mergeCell ref="AI26:AK26"/>
    <mergeCell ref="AM26:AO26"/>
    <mergeCell ref="L33:L35"/>
    <mergeCell ref="M33:M35"/>
    <mergeCell ref="N33:N35"/>
    <mergeCell ref="O33:O35"/>
    <mergeCell ref="P33:P35"/>
    <mergeCell ref="Q33:Q35"/>
    <mergeCell ref="AI32:AK32"/>
    <mergeCell ref="AM32:AO32"/>
    <mergeCell ref="O32:Q32"/>
    <mergeCell ref="S32:U32"/>
    <mergeCell ref="W32:Y32"/>
    <mergeCell ref="AA32:AC32"/>
    <mergeCell ref="AE32:AG32"/>
    <mergeCell ref="Z33:Z35"/>
    <mergeCell ref="AA33:AA35"/>
    <mergeCell ref="AB33:AB35"/>
    <mergeCell ref="D33:D35"/>
    <mergeCell ref="E33:E35"/>
    <mergeCell ref="F33:F35"/>
    <mergeCell ref="G33:G35"/>
    <mergeCell ref="H33:H35"/>
    <mergeCell ref="I33:I35"/>
    <mergeCell ref="J33:J35"/>
    <mergeCell ref="K33:K35"/>
    <mergeCell ref="K32:M32"/>
    <mergeCell ref="AC33:AC35"/>
    <mergeCell ref="R33:R35"/>
    <mergeCell ref="S33:S35"/>
    <mergeCell ref="T33:T35"/>
    <mergeCell ref="U33:U35"/>
    <mergeCell ref="V33:V35"/>
    <mergeCell ref="W33:W35"/>
    <mergeCell ref="AP33:AP35"/>
    <mergeCell ref="AQ33:AQ35"/>
    <mergeCell ref="AR33:AR35"/>
    <mergeCell ref="AS33:AS35"/>
    <mergeCell ref="B36:AS36"/>
    <mergeCell ref="A37:B37"/>
    <mergeCell ref="K37:M37"/>
    <mergeCell ref="O37:Q37"/>
    <mergeCell ref="S37:U37"/>
    <mergeCell ref="W37:Y37"/>
    <mergeCell ref="AJ33:AJ35"/>
    <mergeCell ref="AK33:AK35"/>
    <mergeCell ref="AL33:AL35"/>
    <mergeCell ref="AM33:AM35"/>
    <mergeCell ref="AN33:AN35"/>
    <mergeCell ref="AO33:AO35"/>
    <mergeCell ref="AD33:AD35"/>
    <mergeCell ref="AE33:AE35"/>
    <mergeCell ref="AF33:AF35"/>
    <mergeCell ref="AG33:AG35"/>
    <mergeCell ref="AH33:AH35"/>
    <mergeCell ref="AI33:AI35"/>
    <mergeCell ref="X33:X35"/>
    <mergeCell ref="Y33:Y35"/>
    <mergeCell ref="AA37:AC37"/>
    <mergeCell ref="AE37:AG37"/>
    <mergeCell ref="AI37:AK37"/>
    <mergeCell ref="AM37:AO37"/>
    <mergeCell ref="K38:M38"/>
    <mergeCell ref="O38:Q38"/>
    <mergeCell ref="S38:U38"/>
    <mergeCell ref="W38:Y38"/>
    <mergeCell ref="AA38:AC38"/>
    <mergeCell ref="AE38:AG38"/>
    <mergeCell ref="D56:D57"/>
    <mergeCell ref="E56:E57"/>
    <mergeCell ref="F56:F57"/>
    <mergeCell ref="G56:G57"/>
    <mergeCell ref="H56:H57"/>
    <mergeCell ref="I56:I57"/>
    <mergeCell ref="AI38:AK38"/>
    <mergeCell ref="AM38:AO38"/>
    <mergeCell ref="K55:M55"/>
    <mergeCell ref="O55:Q55"/>
    <mergeCell ref="S55:U55"/>
    <mergeCell ref="W55:Y55"/>
    <mergeCell ref="AA55:AC55"/>
    <mergeCell ref="AE55:AG55"/>
    <mergeCell ref="AI55:AK55"/>
    <mergeCell ref="AM55:AO55"/>
    <mergeCell ref="S56:S57"/>
    <mergeCell ref="T56:T57"/>
    <mergeCell ref="U56:U57"/>
    <mergeCell ref="J56:J57"/>
    <mergeCell ref="K56:K57"/>
    <mergeCell ref="L56:L57"/>
    <mergeCell ref="M56:M57"/>
    <mergeCell ref="N56:N57"/>
    <mergeCell ref="O56:O57"/>
    <mergeCell ref="AQ56:AQ57"/>
    <mergeCell ref="AR56:AR57"/>
    <mergeCell ref="AS56:AS57"/>
    <mergeCell ref="AH56:AH57"/>
    <mergeCell ref="AI56:AI57"/>
    <mergeCell ref="AJ56:AJ57"/>
    <mergeCell ref="AK56:AK57"/>
    <mergeCell ref="AL56:AL57"/>
    <mergeCell ref="AM56:AM57"/>
    <mergeCell ref="D58:D59"/>
    <mergeCell ref="E58:E59"/>
    <mergeCell ref="F58:F59"/>
    <mergeCell ref="G58:G59"/>
    <mergeCell ref="H58:H59"/>
    <mergeCell ref="I58:I59"/>
    <mergeCell ref="AN56:AN57"/>
    <mergeCell ref="AO56:AO57"/>
    <mergeCell ref="AP56:AP57"/>
    <mergeCell ref="AB56:AB57"/>
    <mergeCell ref="AC56:AC57"/>
    <mergeCell ref="AD56:AD57"/>
    <mergeCell ref="AE56:AE57"/>
    <mergeCell ref="AF56:AF57"/>
    <mergeCell ref="AG56:AG57"/>
    <mergeCell ref="V56:V57"/>
    <mergeCell ref="W56:W57"/>
    <mergeCell ref="X56:X57"/>
    <mergeCell ref="Y56:Y57"/>
    <mergeCell ref="Z56:Z57"/>
    <mergeCell ref="AA56:AA57"/>
    <mergeCell ref="P56:P57"/>
    <mergeCell ref="Q56:Q57"/>
    <mergeCell ref="R56:R57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AQ58:AQ59"/>
    <mergeCell ref="AR58:AR59"/>
    <mergeCell ref="AS58:AS59"/>
    <mergeCell ref="AH58:AH59"/>
    <mergeCell ref="AI58:AI59"/>
    <mergeCell ref="AJ58:AJ59"/>
    <mergeCell ref="AK58:AK59"/>
    <mergeCell ref="AL58:AL59"/>
    <mergeCell ref="AM58:AM59"/>
    <mergeCell ref="D60:D61"/>
    <mergeCell ref="E60:E61"/>
    <mergeCell ref="F60:F61"/>
    <mergeCell ref="G60:G61"/>
    <mergeCell ref="H60:H61"/>
    <mergeCell ref="I60:I61"/>
    <mergeCell ref="AN58:AN59"/>
    <mergeCell ref="AO58:AO59"/>
    <mergeCell ref="AP58:AP5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60:S61"/>
    <mergeCell ref="T60:T61"/>
    <mergeCell ref="U60:U61"/>
    <mergeCell ref="J60:J61"/>
    <mergeCell ref="K60:K61"/>
    <mergeCell ref="L60:L61"/>
    <mergeCell ref="M60:M61"/>
    <mergeCell ref="N60:N61"/>
    <mergeCell ref="O60:O61"/>
    <mergeCell ref="AQ60:AQ61"/>
    <mergeCell ref="AR60:AR61"/>
    <mergeCell ref="AS60:AS61"/>
    <mergeCell ref="AH60:AH61"/>
    <mergeCell ref="AI60:AI61"/>
    <mergeCell ref="AJ60:AJ61"/>
    <mergeCell ref="AK60:AK61"/>
    <mergeCell ref="AL60:AL61"/>
    <mergeCell ref="AM60:AM61"/>
    <mergeCell ref="D62:D63"/>
    <mergeCell ref="E62:E63"/>
    <mergeCell ref="F62:F63"/>
    <mergeCell ref="G62:G63"/>
    <mergeCell ref="H62:H63"/>
    <mergeCell ref="I62:I63"/>
    <mergeCell ref="AN60:AN61"/>
    <mergeCell ref="AO60:AO61"/>
    <mergeCell ref="AP60:AP61"/>
    <mergeCell ref="AB60:AB61"/>
    <mergeCell ref="AC60:AC61"/>
    <mergeCell ref="AD60:AD61"/>
    <mergeCell ref="AE60:AE61"/>
    <mergeCell ref="AF60:AF61"/>
    <mergeCell ref="AG60:AG61"/>
    <mergeCell ref="V60:V61"/>
    <mergeCell ref="W60:W61"/>
    <mergeCell ref="X60:X61"/>
    <mergeCell ref="Y60:Y61"/>
    <mergeCell ref="Z60:Z61"/>
    <mergeCell ref="AA60:AA61"/>
    <mergeCell ref="P60:P61"/>
    <mergeCell ref="Q60:Q61"/>
    <mergeCell ref="R60:R61"/>
    <mergeCell ref="S62:S63"/>
    <mergeCell ref="T62:T63"/>
    <mergeCell ref="U62:U63"/>
    <mergeCell ref="J62:J63"/>
    <mergeCell ref="K62:K63"/>
    <mergeCell ref="L62:L63"/>
    <mergeCell ref="M62:M63"/>
    <mergeCell ref="N62:N63"/>
    <mergeCell ref="O62:O63"/>
    <mergeCell ref="AQ62:AQ63"/>
    <mergeCell ref="AR62:AR63"/>
    <mergeCell ref="AS62:AS63"/>
    <mergeCell ref="AH62:AH63"/>
    <mergeCell ref="AI62:AI63"/>
    <mergeCell ref="AJ62:AJ63"/>
    <mergeCell ref="AK62:AK63"/>
    <mergeCell ref="AL62:AL63"/>
    <mergeCell ref="AM62:AM63"/>
    <mergeCell ref="D64:D65"/>
    <mergeCell ref="E64:E65"/>
    <mergeCell ref="F64:F65"/>
    <mergeCell ref="G64:G65"/>
    <mergeCell ref="H64:H65"/>
    <mergeCell ref="I64:I65"/>
    <mergeCell ref="AN62:AN63"/>
    <mergeCell ref="AO62:AO63"/>
    <mergeCell ref="AP62:AP63"/>
    <mergeCell ref="AB62:AB63"/>
    <mergeCell ref="AC62:AC63"/>
    <mergeCell ref="AD62:AD63"/>
    <mergeCell ref="AE62:AE63"/>
    <mergeCell ref="AF62:AF63"/>
    <mergeCell ref="AG62:AG63"/>
    <mergeCell ref="V62:V63"/>
    <mergeCell ref="W62:W63"/>
    <mergeCell ref="X62:X63"/>
    <mergeCell ref="Y62:Y63"/>
    <mergeCell ref="Z62:Z63"/>
    <mergeCell ref="AA62:AA63"/>
    <mergeCell ref="P62:P63"/>
    <mergeCell ref="Q62:Q63"/>
    <mergeCell ref="R62:R63"/>
    <mergeCell ref="S64:S65"/>
    <mergeCell ref="T64:T65"/>
    <mergeCell ref="U64:U65"/>
    <mergeCell ref="J64:J65"/>
    <mergeCell ref="K64:K65"/>
    <mergeCell ref="L64:L65"/>
    <mergeCell ref="M64:M65"/>
    <mergeCell ref="N64:N65"/>
    <mergeCell ref="O64:O65"/>
    <mergeCell ref="AQ64:AQ65"/>
    <mergeCell ref="AR64:AR65"/>
    <mergeCell ref="AS64:AS65"/>
    <mergeCell ref="AH64:AH65"/>
    <mergeCell ref="AI64:AI65"/>
    <mergeCell ref="AJ64:AJ65"/>
    <mergeCell ref="AK64:AK65"/>
    <mergeCell ref="AL64:AL65"/>
    <mergeCell ref="AM64:AM65"/>
    <mergeCell ref="D66:D67"/>
    <mergeCell ref="E66:E67"/>
    <mergeCell ref="F66:F67"/>
    <mergeCell ref="G66:G67"/>
    <mergeCell ref="H66:H67"/>
    <mergeCell ref="I66:I67"/>
    <mergeCell ref="AN64:AN65"/>
    <mergeCell ref="AO64:AO65"/>
    <mergeCell ref="AP64:AP65"/>
    <mergeCell ref="AB64:AB65"/>
    <mergeCell ref="AC64:AC65"/>
    <mergeCell ref="AD64:AD65"/>
    <mergeCell ref="AE64:AE65"/>
    <mergeCell ref="AF64:AF65"/>
    <mergeCell ref="AG64:AG65"/>
    <mergeCell ref="V64:V65"/>
    <mergeCell ref="W64:W65"/>
    <mergeCell ref="X64:X65"/>
    <mergeCell ref="Y64:Y65"/>
    <mergeCell ref="Z64:Z65"/>
    <mergeCell ref="AA64:AA65"/>
    <mergeCell ref="P64:P65"/>
    <mergeCell ref="Q64:Q65"/>
    <mergeCell ref="R64:R65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Q66:AQ67"/>
    <mergeCell ref="AR66:AR67"/>
    <mergeCell ref="AS66:AS67"/>
    <mergeCell ref="AH66:AH67"/>
    <mergeCell ref="AI66:AI67"/>
    <mergeCell ref="AJ66:AJ67"/>
    <mergeCell ref="AK66:AK67"/>
    <mergeCell ref="AL66:AL67"/>
    <mergeCell ref="AM66:AM67"/>
    <mergeCell ref="D68:D69"/>
    <mergeCell ref="E68:E69"/>
    <mergeCell ref="F68:F69"/>
    <mergeCell ref="G68:G69"/>
    <mergeCell ref="H68:H69"/>
    <mergeCell ref="I68:I69"/>
    <mergeCell ref="AN66:AN67"/>
    <mergeCell ref="AO66:AO67"/>
    <mergeCell ref="AP66:AP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8:S69"/>
    <mergeCell ref="T68:T69"/>
    <mergeCell ref="U68:U69"/>
    <mergeCell ref="J68:J69"/>
    <mergeCell ref="K68:K69"/>
    <mergeCell ref="L68:L69"/>
    <mergeCell ref="M68:M69"/>
    <mergeCell ref="N68:N69"/>
    <mergeCell ref="O68:O69"/>
    <mergeCell ref="AQ68:AQ69"/>
    <mergeCell ref="AR68:AR69"/>
    <mergeCell ref="AS68:AS69"/>
    <mergeCell ref="AH68:AH69"/>
    <mergeCell ref="AI68:AI69"/>
    <mergeCell ref="AJ68:AJ69"/>
    <mergeCell ref="AK68:AK69"/>
    <mergeCell ref="AL68:AL69"/>
    <mergeCell ref="AM68:AM69"/>
    <mergeCell ref="D70:D71"/>
    <mergeCell ref="E70:E71"/>
    <mergeCell ref="F70:F71"/>
    <mergeCell ref="G70:G71"/>
    <mergeCell ref="H70:H71"/>
    <mergeCell ref="I70:I71"/>
    <mergeCell ref="AN68:AN69"/>
    <mergeCell ref="AO68:AO69"/>
    <mergeCell ref="AP68:AP69"/>
    <mergeCell ref="AB68:AB69"/>
    <mergeCell ref="AC68:AC69"/>
    <mergeCell ref="AD68:AD69"/>
    <mergeCell ref="AE68:AE69"/>
    <mergeCell ref="AF68:AF69"/>
    <mergeCell ref="AG68:AG69"/>
    <mergeCell ref="V68:V69"/>
    <mergeCell ref="W68:W69"/>
    <mergeCell ref="X68:X69"/>
    <mergeCell ref="Y68:Y69"/>
    <mergeCell ref="Z68:Z69"/>
    <mergeCell ref="AA68:AA69"/>
    <mergeCell ref="P68:P69"/>
    <mergeCell ref="Q68:Q69"/>
    <mergeCell ref="R68:R69"/>
    <mergeCell ref="AA70:AA71"/>
    <mergeCell ref="P70:P71"/>
    <mergeCell ref="Q70:Q71"/>
    <mergeCell ref="R70:R71"/>
    <mergeCell ref="S70:S71"/>
    <mergeCell ref="T70:T71"/>
    <mergeCell ref="U70:U71"/>
    <mergeCell ref="J70:J71"/>
    <mergeCell ref="K70:K71"/>
    <mergeCell ref="L70:L71"/>
    <mergeCell ref="M70:M71"/>
    <mergeCell ref="N70:N71"/>
    <mergeCell ref="O70:O71"/>
    <mergeCell ref="A76:H76"/>
    <mergeCell ref="AN70:AN71"/>
    <mergeCell ref="AO70:AO71"/>
    <mergeCell ref="AP70:AP71"/>
    <mergeCell ref="AQ70:AQ71"/>
    <mergeCell ref="AR70:AR71"/>
    <mergeCell ref="AS70:AS71"/>
    <mergeCell ref="AH70:AH71"/>
    <mergeCell ref="AI70:AI71"/>
    <mergeCell ref="AJ70:AJ71"/>
    <mergeCell ref="AK70:AK71"/>
    <mergeCell ref="AL70:AL71"/>
    <mergeCell ref="AM70:AM71"/>
    <mergeCell ref="AB70:AB71"/>
    <mergeCell ref="AC70:AC71"/>
    <mergeCell ref="AD70:AD71"/>
    <mergeCell ref="AE70:AE71"/>
    <mergeCell ref="AF70:AF71"/>
    <mergeCell ref="AG70:AG71"/>
    <mergeCell ref="V70:V71"/>
    <mergeCell ref="W70:W71"/>
    <mergeCell ref="X70:X71"/>
    <mergeCell ref="Y70:Y71"/>
    <mergeCell ref="Z70:Z71"/>
  </mergeCells>
  <printOptions horizontalCentered="1" gridLinesSet="0"/>
  <pageMargins left="0" right="0" top="0.59055118110236227" bottom="0" header="0.19685039370078741" footer="0"/>
  <pageSetup paperSize="9" scale="43" fitToWidth="420" fitToHeight="297" orientation="landscape" blackAndWhite="1" r:id="rId1"/>
  <headerFooter alignWithMargins="0">
    <oddFooter>&amp;R&amp;P</oddFooter>
  </headerFooter>
  <rowBreaks count="3" manualBreakCount="3">
    <brk id="34" max="44" man="1"/>
    <brk id="51" max="44" man="1"/>
    <brk id="65" max="4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A76"/>
  <sheetViews>
    <sheetView showGridLines="0" view="pageBreakPreview" zoomScale="50" zoomScaleNormal="50" zoomScaleSheetLayoutView="50" workbookViewId="0">
      <selection activeCell="G4" sqref="G4:AT4"/>
    </sheetView>
  </sheetViews>
  <sheetFormatPr defaultColWidth="8.77734375" defaultRowHeight="13.2" x14ac:dyDescent="0.25"/>
  <cols>
    <col min="1" max="1" width="14.5546875" style="53" customWidth="1"/>
    <col min="2" max="2" width="79.77734375" style="53" customWidth="1"/>
    <col min="3" max="3" width="14.5546875" style="53" customWidth="1"/>
    <col min="4" max="4" width="6.5546875" style="53" customWidth="1"/>
    <col min="5" max="6" width="9.5546875" style="53" customWidth="1"/>
    <col min="7" max="8" width="6.5546875" style="53" customWidth="1"/>
    <col min="9" max="10" width="8.5546875" style="53" customWidth="1"/>
    <col min="11" max="12" width="4.5546875" style="53" customWidth="1"/>
    <col min="13" max="13" width="6" style="53" customWidth="1"/>
    <col min="14" max="16" width="4.5546875" style="53" customWidth="1"/>
    <col min="17" max="17" width="6.21875" style="53" customWidth="1"/>
    <col min="18" max="20" width="4.5546875" style="53" customWidth="1"/>
    <col min="21" max="21" width="6.44140625" style="53" customWidth="1"/>
    <col min="22" max="42" width="4.5546875" style="53" customWidth="1"/>
    <col min="43" max="43" width="8.5546875" style="53" customWidth="1"/>
    <col min="44" max="45" width="5.5546875" style="53" customWidth="1"/>
    <col min="46" max="16384" width="8.77734375" style="53"/>
  </cols>
  <sheetData>
    <row r="1" spans="1:46" x14ac:dyDescent="0.25">
      <c r="C1" s="761" t="s">
        <v>375</v>
      </c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1"/>
      <c r="AL1" s="761"/>
      <c r="AM1" s="761"/>
      <c r="AN1" s="761"/>
      <c r="AO1" s="761"/>
      <c r="AP1" s="761"/>
      <c r="AQ1" s="761"/>
      <c r="AR1" s="761"/>
      <c r="AS1" s="761"/>
      <c r="AT1" s="761"/>
    </row>
    <row r="2" spans="1:46" x14ac:dyDescent="0.25"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761"/>
      <c r="Q2" s="761"/>
      <c r="R2" s="761"/>
      <c r="S2" s="761"/>
      <c r="T2" s="761"/>
      <c r="U2" s="761"/>
      <c r="V2" s="761"/>
      <c r="W2" s="761"/>
      <c r="X2" s="761"/>
      <c r="Y2" s="761"/>
      <c r="Z2" s="761"/>
      <c r="AA2" s="761"/>
      <c r="AB2" s="761"/>
      <c r="AC2" s="761"/>
      <c r="AD2" s="761"/>
      <c r="AE2" s="761"/>
      <c r="AF2" s="761"/>
      <c r="AG2" s="761"/>
      <c r="AH2" s="761"/>
      <c r="AI2" s="761"/>
      <c r="AJ2" s="761"/>
      <c r="AK2" s="761"/>
      <c r="AL2" s="761"/>
      <c r="AM2" s="761"/>
      <c r="AN2" s="761"/>
      <c r="AO2" s="761"/>
      <c r="AP2" s="761"/>
      <c r="AQ2" s="761"/>
      <c r="AR2" s="761"/>
      <c r="AS2" s="761"/>
      <c r="AT2" s="761"/>
    </row>
    <row r="3" spans="1:46" ht="22.8" x14ac:dyDescent="0.4">
      <c r="C3" s="434"/>
      <c r="U3" s="57"/>
      <c r="V3" s="57"/>
    </row>
    <row r="4" spans="1:46" ht="51" customHeight="1" x14ac:dyDescent="0.5">
      <c r="B4" s="565"/>
      <c r="C4" s="435" t="s">
        <v>253</v>
      </c>
      <c r="D4" s="436"/>
      <c r="F4" s="436"/>
      <c r="G4" s="893" t="s">
        <v>365</v>
      </c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</row>
    <row r="5" spans="1:46" ht="42" customHeight="1" x14ac:dyDescent="0.25">
      <c r="U5" s="437"/>
      <c r="V5" s="57"/>
    </row>
    <row r="6" spans="1:46" ht="81.75" customHeight="1" thickBot="1" x14ac:dyDescent="0.3">
      <c r="U6" s="437"/>
    </row>
    <row r="7" spans="1:46" s="56" customFormat="1" ht="55.5" customHeight="1" thickBot="1" x14ac:dyDescent="0.35">
      <c r="A7" s="728" t="s">
        <v>112</v>
      </c>
      <c r="B7" s="735" t="s">
        <v>135</v>
      </c>
      <c r="C7" s="696" t="s">
        <v>51</v>
      </c>
      <c r="D7" s="715" t="s">
        <v>142</v>
      </c>
      <c r="E7" s="716"/>
      <c r="F7" s="721" t="s">
        <v>101</v>
      </c>
      <c r="G7" s="722"/>
      <c r="H7" s="722"/>
      <c r="I7" s="722"/>
      <c r="J7" s="723"/>
      <c r="K7" s="700" t="s">
        <v>106</v>
      </c>
      <c r="L7" s="701"/>
      <c r="M7" s="701"/>
      <c r="N7" s="701"/>
      <c r="O7" s="701"/>
      <c r="P7" s="701"/>
      <c r="Q7" s="701"/>
      <c r="R7" s="702"/>
      <c r="S7" s="700" t="s">
        <v>107</v>
      </c>
      <c r="T7" s="701"/>
      <c r="U7" s="701"/>
      <c r="V7" s="701"/>
      <c r="W7" s="701"/>
      <c r="X7" s="701"/>
      <c r="Y7" s="701"/>
      <c r="Z7" s="702"/>
      <c r="AA7" s="700" t="s">
        <v>108</v>
      </c>
      <c r="AB7" s="701"/>
      <c r="AC7" s="701"/>
      <c r="AD7" s="701"/>
      <c r="AE7" s="701"/>
      <c r="AF7" s="701"/>
      <c r="AG7" s="701"/>
      <c r="AH7" s="702"/>
      <c r="AI7" s="700" t="s">
        <v>109</v>
      </c>
      <c r="AJ7" s="701"/>
      <c r="AK7" s="701"/>
      <c r="AL7" s="701"/>
      <c r="AM7" s="701"/>
      <c r="AN7" s="701"/>
      <c r="AO7" s="701"/>
      <c r="AP7" s="702"/>
      <c r="AQ7" s="700" t="s">
        <v>127</v>
      </c>
      <c r="AR7" s="701"/>
      <c r="AS7" s="731"/>
    </row>
    <row r="8" spans="1:46" s="56" customFormat="1" ht="52.5" customHeight="1" thickBot="1" x14ac:dyDescent="0.35">
      <c r="A8" s="729"/>
      <c r="B8" s="736"/>
      <c r="C8" s="697"/>
      <c r="D8" s="717"/>
      <c r="E8" s="718"/>
      <c r="F8" s="724" t="s">
        <v>111</v>
      </c>
      <c r="G8" s="726" t="s">
        <v>102</v>
      </c>
      <c r="H8" s="727"/>
      <c r="I8" s="727"/>
      <c r="J8" s="712" t="s">
        <v>104</v>
      </c>
      <c r="K8" s="698" t="s">
        <v>119</v>
      </c>
      <c r="L8" s="698"/>
      <c r="M8" s="698"/>
      <c r="N8" s="699"/>
      <c r="O8" s="698" t="s">
        <v>123</v>
      </c>
      <c r="P8" s="698"/>
      <c r="Q8" s="698"/>
      <c r="R8" s="699"/>
      <c r="S8" s="698" t="s">
        <v>120</v>
      </c>
      <c r="T8" s="698"/>
      <c r="U8" s="698"/>
      <c r="V8" s="699"/>
      <c r="W8" s="698" t="s">
        <v>124</v>
      </c>
      <c r="X8" s="698"/>
      <c r="Y8" s="698"/>
      <c r="Z8" s="699"/>
      <c r="AA8" s="698" t="s">
        <v>121</v>
      </c>
      <c r="AB8" s="698"/>
      <c r="AC8" s="698"/>
      <c r="AD8" s="699"/>
      <c r="AE8" s="698" t="s">
        <v>125</v>
      </c>
      <c r="AF8" s="698"/>
      <c r="AG8" s="698"/>
      <c r="AH8" s="699"/>
      <c r="AI8" s="698" t="s">
        <v>122</v>
      </c>
      <c r="AJ8" s="698"/>
      <c r="AK8" s="698"/>
      <c r="AL8" s="699"/>
      <c r="AM8" s="698" t="s">
        <v>126</v>
      </c>
      <c r="AN8" s="698"/>
      <c r="AO8" s="698"/>
      <c r="AP8" s="699"/>
      <c r="AQ8" s="732"/>
      <c r="AR8" s="733"/>
      <c r="AS8" s="734"/>
    </row>
    <row r="9" spans="1:46" s="56" customFormat="1" ht="32.25" customHeight="1" thickBot="1" x14ac:dyDescent="0.35">
      <c r="A9" s="729"/>
      <c r="B9" s="736"/>
      <c r="C9" s="697"/>
      <c r="D9" s="719"/>
      <c r="E9" s="720"/>
      <c r="F9" s="724"/>
      <c r="G9" s="703" t="s">
        <v>103</v>
      </c>
      <c r="H9" s="705" t="s">
        <v>110</v>
      </c>
      <c r="I9" s="703" t="s">
        <v>105</v>
      </c>
      <c r="J9" s="713"/>
      <c r="K9" s="703" t="s">
        <v>116</v>
      </c>
      <c r="L9" s="705" t="s">
        <v>117</v>
      </c>
      <c r="M9" s="703" t="s">
        <v>118</v>
      </c>
      <c r="N9" s="707" t="s">
        <v>246</v>
      </c>
      <c r="O9" s="703" t="s">
        <v>116</v>
      </c>
      <c r="P9" s="705" t="s">
        <v>117</v>
      </c>
      <c r="Q9" s="703" t="s">
        <v>118</v>
      </c>
      <c r="R9" s="707" t="s">
        <v>246</v>
      </c>
      <c r="S9" s="703" t="s">
        <v>116</v>
      </c>
      <c r="T9" s="705" t="s">
        <v>117</v>
      </c>
      <c r="U9" s="703" t="s">
        <v>118</v>
      </c>
      <c r="V9" s="707" t="s">
        <v>246</v>
      </c>
      <c r="W9" s="703" t="s">
        <v>116</v>
      </c>
      <c r="X9" s="705" t="s">
        <v>117</v>
      </c>
      <c r="Y9" s="703" t="s">
        <v>118</v>
      </c>
      <c r="Z9" s="707" t="s">
        <v>246</v>
      </c>
      <c r="AA9" s="703" t="s">
        <v>116</v>
      </c>
      <c r="AB9" s="705" t="s">
        <v>117</v>
      </c>
      <c r="AC9" s="703" t="s">
        <v>118</v>
      </c>
      <c r="AD9" s="707" t="s">
        <v>246</v>
      </c>
      <c r="AE9" s="703" t="s">
        <v>116</v>
      </c>
      <c r="AF9" s="705" t="s">
        <v>117</v>
      </c>
      <c r="AG9" s="703" t="s">
        <v>118</v>
      </c>
      <c r="AH9" s="707" t="s">
        <v>246</v>
      </c>
      <c r="AI9" s="703" t="s">
        <v>116</v>
      </c>
      <c r="AJ9" s="705" t="s">
        <v>117</v>
      </c>
      <c r="AK9" s="703" t="s">
        <v>118</v>
      </c>
      <c r="AL9" s="707" t="s">
        <v>246</v>
      </c>
      <c r="AM9" s="703" t="s">
        <v>116</v>
      </c>
      <c r="AN9" s="705" t="s">
        <v>117</v>
      </c>
      <c r="AO9" s="703" t="s">
        <v>118</v>
      </c>
      <c r="AP9" s="707" t="s">
        <v>246</v>
      </c>
      <c r="AQ9" s="697" t="s">
        <v>128</v>
      </c>
      <c r="AR9" s="696" t="s">
        <v>129</v>
      </c>
      <c r="AS9" s="697" t="s">
        <v>130</v>
      </c>
    </row>
    <row r="10" spans="1:46" s="56" customFormat="1" ht="136.5" customHeight="1" thickBot="1" x14ac:dyDescent="0.35">
      <c r="A10" s="730"/>
      <c r="B10" s="762"/>
      <c r="C10" s="697"/>
      <c r="D10" s="539" t="s">
        <v>113</v>
      </c>
      <c r="E10" s="539" t="s">
        <v>114</v>
      </c>
      <c r="F10" s="725"/>
      <c r="G10" s="704"/>
      <c r="H10" s="706"/>
      <c r="I10" s="704"/>
      <c r="J10" s="714"/>
      <c r="K10" s="704"/>
      <c r="L10" s="706"/>
      <c r="M10" s="704"/>
      <c r="N10" s="708"/>
      <c r="O10" s="704"/>
      <c r="P10" s="706"/>
      <c r="Q10" s="704"/>
      <c r="R10" s="708"/>
      <c r="S10" s="704"/>
      <c r="T10" s="706"/>
      <c r="U10" s="704"/>
      <c r="V10" s="708"/>
      <c r="W10" s="704"/>
      <c r="X10" s="706"/>
      <c r="Y10" s="704"/>
      <c r="Z10" s="708"/>
      <c r="AA10" s="704"/>
      <c r="AB10" s="706"/>
      <c r="AC10" s="704"/>
      <c r="AD10" s="708"/>
      <c r="AE10" s="704"/>
      <c r="AF10" s="706"/>
      <c r="AG10" s="704"/>
      <c r="AH10" s="708"/>
      <c r="AI10" s="704"/>
      <c r="AJ10" s="706"/>
      <c r="AK10" s="704"/>
      <c r="AL10" s="708"/>
      <c r="AM10" s="704"/>
      <c r="AN10" s="706"/>
      <c r="AO10" s="704"/>
      <c r="AP10" s="708"/>
      <c r="AQ10" s="697"/>
      <c r="AR10" s="763"/>
      <c r="AS10" s="697"/>
    </row>
    <row r="11" spans="1:46" s="54" customFormat="1" ht="23.25" customHeight="1" thickBot="1" x14ac:dyDescent="0.4">
      <c r="A11" s="171" t="s">
        <v>144</v>
      </c>
      <c r="B11" s="764" t="s">
        <v>131</v>
      </c>
      <c r="C11" s="765"/>
      <c r="D11" s="765"/>
      <c r="E11" s="765"/>
      <c r="F11" s="765"/>
      <c r="G11" s="765"/>
      <c r="H11" s="765"/>
      <c r="I11" s="765"/>
      <c r="J11" s="765"/>
      <c r="K11" s="765"/>
      <c r="L11" s="765"/>
      <c r="M11" s="765"/>
      <c r="N11" s="765"/>
      <c r="O11" s="765"/>
      <c r="P11" s="765"/>
      <c r="Q11" s="765"/>
      <c r="R11" s="765"/>
      <c r="S11" s="765"/>
      <c r="T11" s="765"/>
      <c r="U11" s="765"/>
      <c r="V11" s="765"/>
      <c r="W11" s="765"/>
      <c r="X11" s="765"/>
      <c r="Y11" s="765"/>
      <c r="Z11" s="765"/>
      <c r="AA11" s="765"/>
      <c r="AB11" s="765"/>
      <c r="AC11" s="765"/>
      <c r="AD11" s="765"/>
      <c r="AE11" s="765"/>
      <c r="AF11" s="765"/>
      <c r="AG11" s="765"/>
      <c r="AH11" s="765"/>
      <c r="AI11" s="765"/>
      <c r="AJ11" s="765"/>
      <c r="AK11" s="765"/>
      <c r="AL11" s="765"/>
      <c r="AM11" s="765"/>
      <c r="AN11" s="765"/>
      <c r="AO11" s="765"/>
      <c r="AP11" s="765"/>
      <c r="AQ11" s="765"/>
      <c r="AR11" s="765"/>
      <c r="AS11" s="766"/>
    </row>
    <row r="12" spans="1:46" s="99" customFormat="1" ht="45.75" customHeight="1" thickBot="1" x14ac:dyDescent="0.4">
      <c r="A12" s="767" t="s">
        <v>138</v>
      </c>
      <c r="B12" s="768"/>
      <c r="C12" s="172"/>
      <c r="D12" s="173">
        <f>D13+D16</f>
        <v>10</v>
      </c>
      <c r="E12" s="174">
        <f>E13+E16</f>
        <v>300</v>
      </c>
      <c r="F12" s="174"/>
      <c r="G12" s="554"/>
      <c r="H12" s="174"/>
      <c r="I12" s="554"/>
      <c r="J12" s="174"/>
      <c r="K12" s="769">
        <f>K13+K16</f>
        <v>0</v>
      </c>
      <c r="L12" s="770"/>
      <c r="M12" s="771"/>
      <c r="N12" s="176">
        <f>N13+N16</f>
        <v>0</v>
      </c>
      <c r="O12" s="769">
        <f>O13+O16</f>
        <v>3.5</v>
      </c>
      <c r="P12" s="770"/>
      <c r="Q12" s="771"/>
      <c r="R12" s="177">
        <f>R13+R16</f>
        <v>5</v>
      </c>
      <c r="S12" s="769">
        <f>S13+S16</f>
        <v>3.5</v>
      </c>
      <c r="T12" s="770"/>
      <c r="U12" s="771"/>
      <c r="V12" s="174">
        <f>V13+V16</f>
        <v>5</v>
      </c>
      <c r="W12" s="769">
        <f>W13+W16</f>
        <v>0</v>
      </c>
      <c r="X12" s="770"/>
      <c r="Y12" s="771"/>
      <c r="Z12" s="174">
        <f>Z13+Z16</f>
        <v>0</v>
      </c>
      <c r="AA12" s="769">
        <f>AA13+AA16</f>
        <v>0</v>
      </c>
      <c r="AB12" s="770"/>
      <c r="AC12" s="771"/>
      <c r="AD12" s="174">
        <f>AD13+AD16</f>
        <v>0</v>
      </c>
      <c r="AE12" s="769">
        <f>AE13+AE16</f>
        <v>0</v>
      </c>
      <c r="AF12" s="770"/>
      <c r="AG12" s="771"/>
      <c r="AH12" s="174">
        <f>AH13+AH16</f>
        <v>0</v>
      </c>
      <c r="AI12" s="769">
        <f>AI13+AI16</f>
        <v>0</v>
      </c>
      <c r="AJ12" s="770"/>
      <c r="AK12" s="771"/>
      <c r="AL12" s="174">
        <f>AL13+AL16</f>
        <v>0</v>
      </c>
      <c r="AM12" s="769">
        <f>AM13+AM16</f>
        <v>0</v>
      </c>
      <c r="AN12" s="770"/>
      <c r="AO12" s="771"/>
      <c r="AP12" s="174">
        <f>AP13+AP16</f>
        <v>0</v>
      </c>
      <c r="AQ12" s="178"/>
      <c r="AR12" s="179"/>
      <c r="AS12" s="180"/>
    </row>
    <row r="13" spans="1:46" s="98" customFormat="1" ht="40.5" customHeight="1" thickBot="1" x14ac:dyDescent="0.45">
      <c r="A13" s="181"/>
      <c r="B13" s="182" t="s">
        <v>46</v>
      </c>
      <c r="C13" s="172"/>
      <c r="D13" s="553">
        <f>SUM(D14:D15)</f>
        <v>5</v>
      </c>
      <c r="E13" s="553">
        <f>SUM(E14:E15)</f>
        <v>150</v>
      </c>
      <c r="F13" s="553"/>
      <c r="G13" s="553"/>
      <c r="H13" s="553"/>
      <c r="I13" s="553"/>
      <c r="J13" s="553"/>
      <c r="K13" s="772">
        <f>SUM(K14:M15)</f>
        <v>0</v>
      </c>
      <c r="L13" s="773"/>
      <c r="M13" s="774"/>
      <c r="N13" s="553">
        <f>SUM(N14:N15)</f>
        <v>0</v>
      </c>
      <c r="O13" s="772">
        <f>SUM(O14:Q15)</f>
        <v>3.5</v>
      </c>
      <c r="P13" s="773"/>
      <c r="Q13" s="774"/>
      <c r="R13" s="553">
        <f>SUM(R14:R15)</f>
        <v>5</v>
      </c>
      <c r="S13" s="772">
        <f>SUM(S14:U15)</f>
        <v>0</v>
      </c>
      <c r="T13" s="773"/>
      <c r="U13" s="774"/>
      <c r="V13" s="553">
        <f>SUM(V14:V15)</f>
        <v>0</v>
      </c>
      <c r="W13" s="772">
        <f>SUM(W14:Y15)</f>
        <v>0</v>
      </c>
      <c r="X13" s="773"/>
      <c r="Y13" s="774"/>
      <c r="Z13" s="553">
        <f>SUM(Z14:Z15)</f>
        <v>0</v>
      </c>
      <c r="AA13" s="772">
        <f>SUM(AA14:AC15)</f>
        <v>0</v>
      </c>
      <c r="AB13" s="773"/>
      <c r="AC13" s="774"/>
      <c r="AD13" s="553">
        <f>SUM(AD14:AD15)</f>
        <v>0</v>
      </c>
      <c r="AE13" s="772">
        <f>SUM(AE14:AG15)</f>
        <v>0</v>
      </c>
      <c r="AF13" s="773"/>
      <c r="AG13" s="774"/>
      <c r="AH13" s="553">
        <f>SUM(AH14:AH15)</f>
        <v>0</v>
      </c>
      <c r="AI13" s="772">
        <f>SUM(AI14:AK15)</f>
        <v>0</v>
      </c>
      <c r="AJ13" s="773"/>
      <c r="AK13" s="774"/>
      <c r="AL13" s="553">
        <f>SUM(AL14:AL15)</f>
        <v>0</v>
      </c>
      <c r="AM13" s="772">
        <f>SUM(AM14:AO15)</f>
        <v>0</v>
      </c>
      <c r="AN13" s="773"/>
      <c r="AO13" s="774"/>
      <c r="AP13" s="553">
        <f>SUM(AP14:AP15)</f>
        <v>0</v>
      </c>
      <c r="AQ13" s="186"/>
      <c r="AR13" s="94"/>
      <c r="AS13" s="180"/>
    </row>
    <row r="14" spans="1:46" s="98" customFormat="1" ht="49.5" customHeight="1" x14ac:dyDescent="0.4">
      <c r="A14" s="202" t="s">
        <v>207</v>
      </c>
      <c r="B14" s="130" t="s">
        <v>201</v>
      </c>
      <c r="C14" s="189" t="s">
        <v>204</v>
      </c>
      <c r="D14" s="190">
        <f>R14</f>
        <v>3</v>
      </c>
      <c r="E14" s="191">
        <f>D14*30</f>
        <v>90</v>
      </c>
      <c r="F14" s="191">
        <f t="shared" ref="F14:F15" si="0">G14+H14+I14</f>
        <v>32</v>
      </c>
      <c r="G14" s="192">
        <f>16*O14</f>
        <v>16</v>
      </c>
      <c r="H14" s="191"/>
      <c r="I14" s="192">
        <f>16*Q14</f>
        <v>16</v>
      </c>
      <c r="J14" s="191">
        <f t="shared" ref="J14:J15" si="1">E14-F14</f>
        <v>58</v>
      </c>
      <c r="K14" s="197"/>
      <c r="L14" s="204"/>
      <c r="M14" s="205"/>
      <c r="N14" s="196"/>
      <c r="O14" s="197">
        <v>1</v>
      </c>
      <c r="P14" s="204"/>
      <c r="Q14" s="205">
        <v>1</v>
      </c>
      <c r="R14" s="196">
        <v>3</v>
      </c>
      <c r="S14" s="193"/>
      <c r="T14" s="204"/>
      <c r="U14" s="198"/>
      <c r="V14" s="196"/>
      <c r="W14" s="193"/>
      <c r="X14" s="204"/>
      <c r="Y14" s="198"/>
      <c r="Z14" s="196"/>
      <c r="AA14" s="193"/>
      <c r="AB14" s="204"/>
      <c r="AC14" s="198"/>
      <c r="AD14" s="196"/>
      <c r="AE14" s="206"/>
      <c r="AF14" s="204"/>
      <c r="AG14" s="195"/>
      <c r="AH14" s="196"/>
      <c r="AI14" s="206"/>
      <c r="AJ14" s="204"/>
      <c r="AK14" s="198"/>
      <c r="AL14" s="196"/>
      <c r="AM14" s="193"/>
      <c r="AN14" s="194"/>
      <c r="AO14" s="198"/>
      <c r="AP14" s="199"/>
      <c r="AQ14" s="207">
        <v>2</v>
      </c>
      <c r="AR14" s="203"/>
      <c r="AS14" s="190"/>
    </row>
    <row r="15" spans="1:46" s="98" customFormat="1" ht="31.5" customHeight="1" thickBot="1" x14ac:dyDescent="0.45">
      <c r="A15" s="202" t="s">
        <v>209</v>
      </c>
      <c r="B15" s="139" t="s">
        <v>202</v>
      </c>
      <c r="C15" s="189" t="s">
        <v>204</v>
      </c>
      <c r="D15" s="203">
        <f>R15</f>
        <v>2</v>
      </c>
      <c r="E15" s="191">
        <f>D15*30</f>
        <v>60</v>
      </c>
      <c r="F15" s="191">
        <f t="shared" si="0"/>
        <v>24</v>
      </c>
      <c r="G15" s="192">
        <f>O15*16</f>
        <v>16</v>
      </c>
      <c r="H15" s="191"/>
      <c r="I15" s="192">
        <f>16*Q15</f>
        <v>8</v>
      </c>
      <c r="J15" s="191">
        <f t="shared" si="1"/>
        <v>36</v>
      </c>
      <c r="K15" s="197"/>
      <c r="L15" s="204"/>
      <c r="M15" s="392"/>
      <c r="N15" s="196"/>
      <c r="O15" s="197">
        <v>1</v>
      </c>
      <c r="P15" s="204"/>
      <c r="Q15" s="392">
        <v>0.5</v>
      </c>
      <c r="R15" s="196">
        <v>2</v>
      </c>
      <c r="S15" s="193"/>
      <c r="T15" s="204"/>
      <c r="U15" s="198"/>
      <c r="V15" s="196"/>
      <c r="W15" s="193"/>
      <c r="X15" s="204"/>
      <c r="Y15" s="198"/>
      <c r="Z15" s="196"/>
      <c r="AA15" s="193"/>
      <c r="AB15" s="204"/>
      <c r="AC15" s="198"/>
      <c r="AD15" s="196"/>
      <c r="AE15" s="206"/>
      <c r="AF15" s="204"/>
      <c r="AG15" s="195"/>
      <c r="AH15" s="196"/>
      <c r="AI15" s="206"/>
      <c r="AJ15" s="204"/>
      <c r="AK15" s="198"/>
      <c r="AL15" s="196"/>
      <c r="AM15" s="193"/>
      <c r="AN15" s="194"/>
      <c r="AO15" s="198"/>
      <c r="AP15" s="199"/>
      <c r="AQ15" s="207">
        <v>2</v>
      </c>
      <c r="AR15" s="203"/>
      <c r="AS15" s="190"/>
    </row>
    <row r="16" spans="1:46" s="98" customFormat="1" ht="30" customHeight="1" thickBot="1" x14ac:dyDescent="0.45">
      <c r="A16" s="398"/>
      <c r="B16" s="187" t="s">
        <v>206</v>
      </c>
      <c r="C16" s="172"/>
      <c r="D16" s="555">
        <v>5</v>
      </c>
      <c r="E16" s="555">
        <f>D16*30</f>
        <v>150</v>
      </c>
      <c r="F16" s="555"/>
      <c r="G16" s="555"/>
      <c r="H16" s="555"/>
      <c r="I16" s="555"/>
      <c r="J16" s="555"/>
      <c r="K16" s="772">
        <f>SUM(K17:M23)</f>
        <v>0</v>
      </c>
      <c r="L16" s="773"/>
      <c r="M16" s="774"/>
      <c r="N16" s="184">
        <f>SUM(N17:N23)</f>
        <v>0</v>
      </c>
      <c r="O16" s="772">
        <f>SUM(O18:Q18)</f>
        <v>0</v>
      </c>
      <c r="P16" s="773"/>
      <c r="Q16" s="774"/>
      <c r="R16" s="185">
        <f>SUM(R18:R18)</f>
        <v>0</v>
      </c>
      <c r="S16" s="769">
        <f>SUM(S17:U23)</f>
        <v>3.5</v>
      </c>
      <c r="T16" s="770"/>
      <c r="U16" s="771"/>
      <c r="V16" s="173">
        <f>SUM(V17:V23)</f>
        <v>5</v>
      </c>
      <c r="W16" s="769">
        <f>SUM(W18:Y18)</f>
        <v>0</v>
      </c>
      <c r="X16" s="770"/>
      <c r="Y16" s="771"/>
      <c r="Z16" s="173">
        <f>SUM(Z18:Z18)</f>
        <v>0</v>
      </c>
      <c r="AA16" s="769">
        <f>SUM(AA18:AC18)</f>
        <v>0</v>
      </c>
      <c r="AB16" s="770"/>
      <c r="AC16" s="771"/>
      <c r="AD16" s="173">
        <f>SUM(AD18:AD18)</f>
        <v>0</v>
      </c>
      <c r="AE16" s="772">
        <f>SUM(AE18:AG18)</f>
        <v>0</v>
      </c>
      <c r="AF16" s="773"/>
      <c r="AG16" s="774"/>
      <c r="AH16" s="173">
        <f>SUM(AH18:AH18)</f>
        <v>0</v>
      </c>
      <c r="AI16" s="772">
        <f>SUM(AI18:AK18)</f>
        <v>0</v>
      </c>
      <c r="AJ16" s="773"/>
      <c r="AK16" s="774"/>
      <c r="AL16" s="173">
        <f>SUM(AL18:AL18)</f>
        <v>0</v>
      </c>
      <c r="AM16" s="769">
        <f>SUM(AM18:AO18)</f>
        <v>0</v>
      </c>
      <c r="AN16" s="770"/>
      <c r="AO16" s="771"/>
      <c r="AP16" s="174">
        <f>SUM(AP18:AP18)</f>
        <v>0</v>
      </c>
      <c r="AQ16" s="186"/>
      <c r="AR16" s="179"/>
      <c r="AS16" s="180"/>
    </row>
    <row r="17" spans="1:45" s="99" customFormat="1" ht="43.5" customHeight="1" x14ac:dyDescent="0.4">
      <c r="A17" s="389" t="s">
        <v>159</v>
      </c>
      <c r="B17" s="139" t="s">
        <v>208</v>
      </c>
      <c r="C17" s="189" t="s">
        <v>245</v>
      </c>
      <c r="D17" s="190">
        <f>V17</f>
        <v>3</v>
      </c>
      <c r="E17" s="191">
        <f t="shared" ref="E17:E18" si="2">D17*30</f>
        <v>90</v>
      </c>
      <c r="F17" s="191">
        <f t="shared" ref="F17:F18" si="3">G17+H17+I17</f>
        <v>32</v>
      </c>
      <c r="G17" s="192">
        <f>16*S17</f>
        <v>16</v>
      </c>
      <c r="H17" s="191"/>
      <c r="I17" s="192">
        <f>16*U17</f>
        <v>16</v>
      </c>
      <c r="J17" s="191">
        <f t="shared" ref="J17:J18" si="4">E17-F17</f>
        <v>58</v>
      </c>
      <c r="K17" s="193"/>
      <c r="L17" s="194"/>
      <c r="M17" s="195"/>
      <c r="N17" s="196"/>
      <c r="O17" s="197"/>
      <c r="P17" s="194"/>
      <c r="Q17" s="195"/>
      <c r="R17" s="196"/>
      <c r="S17" s="193">
        <v>1</v>
      </c>
      <c r="T17" s="194"/>
      <c r="U17" s="195">
        <v>1</v>
      </c>
      <c r="V17" s="196">
        <v>3</v>
      </c>
      <c r="W17" s="193"/>
      <c r="X17" s="194"/>
      <c r="Y17" s="195"/>
      <c r="Z17" s="196"/>
      <c r="AA17" s="193"/>
      <c r="AB17" s="194"/>
      <c r="AC17" s="198"/>
      <c r="AD17" s="199"/>
      <c r="AE17" s="200"/>
      <c r="AF17" s="194"/>
      <c r="AG17" s="198" t="s">
        <v>1</v>
      </c>
      <c r="AH17" s="199"/>
      <c r="AI17" s="200"/>
      <c r="AJ17" s="194"/>
      <c r="AK17" s="198"/>
      <c r="AL17" s="199"/>
      <c r="AM17" s="193"/>
      <c r="AN17" s="194"/>
      <c r="AO17" s="198"/>
      <c r="AP17" s="199"/>
      <c r="AQ17" s="191">
        <v>3</v>
      </c>
      <c r="AR17" s="201"/>
      <c r="AS17" s="208"/>
    </row>
    <row r="18" spans="1:45" s="98" customFormat="1" ht="42.75" customHeight="1" x14ac:dyDescent="0.4">
      <c r="A18" s="400" t="s">
        <v>173</v>
      </c>
      <c r="B18" s="397" t="s">
        <v>205</v>
      </c>
      <c r="C18" s="170" t="s">
        <v>211</v>
      </c>
      <c r="D18" s="789">
        <f>V18</f>
        <v>2</v>
      </c>
      <c r="E18" s="791">
        <f t="shared" si="2"/>
        <v>60</v>
      </c>
      <c r="F18" s="791">
        <f t="shared" si="3"/>
        <v>24</v>
      </c>
      <c r="G18" s="791">
        <f>S18*16</f>
        <v>16</v>
      </c>
      <c r="H18" s="791"/>
      <c r="I18" s="791">
        <f>16*U18</f>
        <v>8</v>
      </c>
      <c r="J18" s="779">
        <f t="shared" si="4"/>
        <v>36</v>
      </c>
      <c r="K18" s="212"/>
      <c r="L18" s="213"/>
      <c r="M18" s="214"/>
      <c r="N18" s="215"/>
      <c r="O18" s="212"/>
      <c r="P18" s="213"/>
      <c r="Q18" s="214"/>
      <c r="R18" s="215"/>
      <c r="S18" s="781">
        <v>1</v>
      </c>
      <c r="T18" s="783"/>
      <c r="U18" s="785">
        <v>0.5</v>
      </c>
      <c r="V18" s="787">
        <v>2</v>
      </c>
      <c r="W18" s="216"/>
      <c r="X18" s="213"/>
      <c r="Y18" s="214"/>
      <c r="Z18" s="218"/>
      <c r="AA18" s="216"/>
      <c r="AB18" s="213"/>
      <c r="AC18" s="214"/>
      <c r="AD18" s="217"/>
      <c r="AE18" s="212"/>
      <c r="AF18" s="213"/>
      <c r="AG18" s="219"/>
      <c r="AH18" s="217"/>
      <c r="AI18" s="212"/>
      <c r="AJ18" s="213"/>
      <c r="AK18" s="214"/>
      <c r="AL18" s="217"/>
      <c r="AM18" s="216"/>
      <c r="AN18" s="220"/>
      <c r="AO18" s="214"/>
      <c r="AP18" s="221"/>
      <c r="AQ18" s="789">
        <v>3</v>
      </c>
      <c r="AR18" s="223"/>
      <c r="AS18" s="189"/>
    </row>
    <row r="19" spans="1:45" s="98" customFormat="1" ht="42.75" customHeight="1" x14ac:dyDescent="0.4">
      <c r="A19" s="400" t="s">
        <v>234</v>
      </c>
      <c r="B19" s="139" t="s">
        <v>215</v>
      </c>
      <c r="C19" s="189" t="s">
        <v>245</v>
      </c>
      <c r="D19" s="790"/>
      <c r="E19" s="792"/>
      <c r="F19" s="792"/>
      <c r="G19" s="792"/>
      <c r="H19" s="792"/>
      <c r="I19" s="792"/>
      <c r="J19" s="780"/>
      <c r="K19" s="212"/>
      <c r="L19" s="213"/>
      <c r="M19" s="214"/>
      <c r="N19" s="215"/>
      <c r="O19" s="212"/>
      <c r="P19" s="213"/>
      <c r="Q19" s="214"/>
      <c r="R19" s="215"/>
      <c r="S19" s="782"/>
      <c r="T19" s="784"/>
      <c r="U19" s="786"/>
      <c r="V19" s="788"/>
      <c r="W19" s="393"/>
      <c r="X19" s="213"/>
      <c r="Y19" s="394"/>
      <c r="Z19" s="218"/>
      <c r="AA19" s="393"/>
      <c r="AB19" s="213"/>
      <c r="AC19" s="394"/>
      <c r="AD19" s="217"/>
      <c r="AE19" s="212"/>
      <c r="AF19" s="213"/>
      <c r="AG19" s="395"/>
      <c r="AH19" s="217"/>
      <c r="AI19" s="212"/>
      <c r="AJ19" s="213"/>
      <c r="AK19" s="394"/>
      <c r="AL19" s="217"/>
      <c r="AM19" s="393"/>
      <c r="AN19" s="220"/>
      <c r="AO19" s="394"/>
      <c r="AP19" s="221"/>
      <c r="AQ19" s="790"/>
      <c r="AR19" s="396"/>
      <c r="AS19" s="279"/>
    </row>
    <row r="20" spans="1:45" s="98" customFormat="1" ht="23.25" customHeight="1" x14ac:dyDescent="0.4">
      <c r="A20" s="400" t="s">
        <v>235</v>
      </c>
      <c r="B20" s="139" t="s">
        <v>258</v>
      </c>
      <c r="C20" s="775" t="s">
        <v>204</v>
      </c>
      <c r="D20" s="790"/>
      <c r="E20" s="792"/>
      <c r="F20" s="792"/>
      <c r="G20" s="792"/>
      <c r="H20" s="792"/>
      <c r="I20" s="792"/>
      <c r="J20" s="780"/>
      <c r="K20" s="206"/>
      <c r="L20" s="204"/>
      <c r="M20" s="205"/>
      <c r="N20" s="196"/>
      <c r="O20" s="206"/>
      <c r="P20" s="204"/>
      <c r="Q20" s="205"/>
      <c r="R20" s="196"/>
      <c r="S20" s="782"/>
      <c r="T20" s="784"/>
      <c r="U20" s="786"/>
      <c r="V20" s="788"/>
      <c r="W20" s="193"/>
      <c r="X20" s="204"/>
      <c r="Y20" s="198"/>
      <c r="Z20" s="196"/>
      <c r="AA20" s="193"/>
      <c r="AB20" s="204"/>
      <c r="AC20" s="198"/>
      <c r="AD20" s="196"/>
      <c r="AE20" s="206"/>
      <c r="AF20" s="204"/>
      <c r="AG20" s="195"/>
      <c r="AH20" s="196"/>
      <c r="AI20" s="206"/>
      <c r="AJ20" s="204"/>
      <c r="AK20" s="198"/>
      <c r="AL20" s="196"/>
      <c r="AM20" s="193"/>
      <c r="AN20" s="194"/>
      <c r="AO20" s="198"/>
      <c r="AP20" s="199"/>
      <c r="AQ20" s="790"/>
      <c r="AR20" s="222"/>
      <c r="AS20" s="207"/>
    </row>
    <row r="21" spans="1:45" s="98" customFormat="1" ht="23.25" customHeight="1" x14ac:dyDescent="0.4">
      <c r="A21" s="400" t="s">
        <v>236</v>
      </c>
      <c r="B21" s="139" t="s">
        <v>214</v>
      </c>
      <c r="C21" s="776"/>
      <c r="D21" s="790"/>
      <c r="E21" s="792"/>
      <c r="F21" s="792"/>
      <c r="G21" s="792"/>
      <c r="H21" s="792"/>
      <c r="I21" s="792"/>
      <c r="J21" s="780"/>
      <c r="K21" s="206"/>
      <c r="L21" s="204"/>
      <c r="M21" s="205"/>
      <c r="N21" s="196"/>
      <c r="O21" s="206"/>
      <c r="P21" s="204"/>
      <c r="Q21" s="205"/>
      <c r="R21" s="196"/>
      <c r="S21" s="782"/>
      <c r="T21" s="784"/>
      <c r="U21" s="786"/>
      <c r="V21" s="788"/>
      <c r="W21" s="193"/>
      <c r="X21" s="204"/>
      <c r="Y21" s="198"/>
      <c r="Z21" s="196"/>
      <c r="AA21" s="193"/>
      <c r="AB21" s="204"/>
      <c r="AC21" s="198"/>
      <c r="AD21" s="196"/>
      <c r="AE21" s="206"/>
      <c r="AF21" s="204"/>
      <c r="AG21" s="195"/>
      <c r="AH21" s="196"/>
      <c r="AI21" s="206"/>
      <c r="AJ21" s="204"/>
      <c r="AK21" s="198"/>
      <c r="AL21" s="196"/>
      <c r="AM21" s="193"/>
      <c r="AN21" s="194"/>
      <c r="AO21" s="198"/>
      <c r="AP21" s="199"/>
      <c r="AQ21" s="790"/>
      <c r="AR21" s="222"/>
      <c r="AS21" s="207"/>
    </row>
    <row r="22" spans="1:45" s="98" customFormat="1" ht="23.25" customHeight="1" x14ac:dyDescent="0.4">
      <c r="A22" s="400" t="s">
        <v>237</v>
      </c>
      <c r="B22" s="139" t="s">
        <v>259</v>
      </c>
      <c r="C22" s="776"/>
      <c r="D22" s="790"/>
      <c r="E22" s="792"/>
      <c r="F22" s="792"/>
      <c r="G22" s="792"/>
      <c r="H22" s="792"/>
      <c r="I22" s="792"/>
      <c r="J22" s="780"/>
      <c r="K22" s="206"/>
      <c r="L22" s="204"/>
      <c r="M22" s="205"/>
      <c r="N22" s="196"/>
      <c r="O22" s="206"/>
      <c r="P22" s="204"/>
      <c r="Q22" s="205"/>
      <c r="R22" s="196"/>
      <c r="S22" s="782"/>
      <c r="T22" s="784"/>
      <c r="U22" s="786"/>
      <c r="V22" s="788"/>
      <c r="W22" s="193"/>
      <c r="X22" s="204"/>
      <c r="Y22" s="198"/>
      <c r="Z22" s="196"/>
      <c r="AA22" s="193"/>
      <c r="AB22" s="204"/>
      <c r="AC22" s="198"/>
      <c r="AD22" s="196"/>
      <c r="AE22" s="206"/>
      <c r="AF22" s="204"/>
      <c r="AG22" s="195"/>
      <c r="AH22" s="196"/>
      <c r="AI22" s="206"/>
      <c r="AJ22" s="204"/>
      <c r="AK22" s="198"/>
      <c r="AL22" s="196"/>
      <c r="AM22" s="193"/>
      <c r="AN22" s="194"/>
      <c r="AO22" s="198"/>
      <c r="AP22" s="199"/>
      <c r="AQ22" s="790"/>
      <c r="AR22" s="222"/>
      <c r="AS22" s="207"/>
    </row>
    <row r="23" spans="1:45" s="98" customFormat="1" ht="20.25" customHeight="1" thickBot="1" x14ac:dyDescent="0.45">
      <c r="A23" s="401" t="s">
        <v>238</v>
      </c>
      <c r="B23" s="139" t="s">
        <v>216</v>
      </c>
      <c r="C23" s="776"/>
      <c r="D23" s="790"/>
      <c r="E23" s="792"/>
      <c r="F23" s="792"/>
      <c r="G23" s="792"/>
      <c r="H23" s="792"/>
      <c r="I23" s="792"/>
      <c r="J23" s="780"/>
      <c r="K23" s="206"/>
      <c r="L23" s="204"/>
      <c r="M23" s="205"/>
      <c r="N23" s="196"/>
      <c r="O23" s="206"/>
      <c r="P23" s="204"/>
      <c r="Q23" s="205"/>
      <c r="R23" s="196"/>
      <c r="S23" s="782"/>
      <c r="T23" s="784"/>
      <c r="U23" s="786"/>
      <c r="V23" s="788"/>
      <c r="W23" s="193"/>
      <c r="X23" s="204"/>
      <c r="Y23" s="198"/>
      <c r="Z23" s="196"/>
      <c r="AA23" s="193"/>
      <c r="AB23" s="204"/>
      <c r="AC23" s="198"/>
      <c r="AD23" s="196"/>
      <c r="AE23" s="206"/>
      <c r="AF23" s="204"/>
      <c r="AG23" s="195"/>
      <c r="AH23" s="196"/>
      <c r="AI23" s="206"/>
      <c r="AJ23" s="204"/>
      <c r="AK23" s="198"/>
      <c r="AL23" s="196"/>
      <c r="AM23" s="193"/>
      <c r="AN23" s="194"/>
      <c r="AO23" s="198"/>
      <c r="AP23" s="199"/>
      <c r="AQ23" s="790"/>
      <c r="AR23" s="203"/>
      <c r="AS23" s="190"/>
    </row>
    <row r="24" spans="1:45" s="225" customFormat="1" ht="21.75" customHeight="1" thickBot="1" x14ac:dyDescent="0.4">
      <c r="A24" s="399" t="s">
        <v>149</v>
      </c>
      <c r="B24" s="690" t="s">
        <v>133</v>
      </c>
      <c r="C24" s="691"/>
      <c r="D24" s="777"/>
      <c r="E24" s="777"/>
      <c r="F24" s="777"/>
      <c r="G24" s="777"/>
      <c r="H24" s="777"/>
      <c r="I24" s="777"/>
      <c r="J24" s="777"/>
      <c r="K24" s="778"/>
      <c r="L24" s="778"/>
      <c r="M24" s="778"/>
      <c r="N24" s="691"/>
      <c r="O24" s="691"/>
      <c r="P24" s="691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691"/>
      <c r="AE24" s="691"/>
      <c r="AF24" s="691"/>
      <c r="AG24" s="691"/>
      <c r="AH24" s="691"/>
      <c r="AI24" s="691"/>
      <c r="AJ24" s="691"/>
      <c r="AK24" s="691"/>
      <c r="AL24" s="691"/>
      <c r="AM24" s="691"/>
      <c r="AN24" s="691"/>
      <c r="AO24" s="691"/>
      <c r="AP24" s="691"/>
      <c r="AQ24" s="691"/>
      <c r="AR24" s="691"/>
      <c r="AS24" s="692"/>
    </row>
    <row r="25" spans="1:45" s="167" customFormat="1" ht="47.25" customHeight="1" thickBot="1" x14ac:dyDescent="0.45">
      <c r="A25" s="767" t="s">
        <v>138</v>
      </c>
      <c r="B25" s="768"/>
      <c r="C25" s="172"/>
      <c r="D25" s="173">
        <f>D26+D32</f>
        <v>25</v>
      </c>
      <c r="E25" s="174">
        <f>E26+E27</f>
        <v>600</v>
      </c>
      <c r="F25" s="174"/>
      <c r="G25" s="554"/>
      <c r="H25" s="174"/>
      <c r="I25" s="554"/>
      <c r="J25" s="174"/>
      <c r="K25" s="769">
        <f>K26+K32</f>
        <v>0</v>
      </c>
      <c r="L25" s="770"/>
      <c r="M25" s="771"/>
      <c r="N25" s="176">
        <f>N26+N32</f>
        <v>0</v>
      </c>
      <c r="O25" s="769">
        <f>O26+O32</f>
        <v>16</v>
      </c>
      <c r="P25" s="770"/>
      <c r="Q25" s="771"/>
      <c r="R25" s="176">
        <f>R26+R32</f>
        <v>20</v>
      </c>
      <c r="S25" s="769">
        <f>S26+S32</f>
        <v>4</v>
      </c>
      <c r="T25" s="770"/>
      <c r="U25" s="771"/>
      <c r="V25" s="176">
        <f>V26+V32</f>
        <v>5</v>
      </c>
      <c r="W25" s="769">
        <f>W26+W32</f>
        <v>0</v>
      </c>
      <c r="X25" s="770"/>
      <c r="Y25" s="771"/>
      <c r="Z25" s="176">
        <f>Z26+Z32</f>
        <v>0</v>
      </c>
      <c r="AA25" s="769">
        <f>AA26+AA32</f>
        <v>0</v>
      </c>
      <c r="AB25" s="770"/>
      <c r="AC25" s="771"/>
      <c r="AD25" s="176">
        <f>AD26+AD32</f>
        <v>0</v>
      </c>
      <c r="AE25" s="769">
        <f>AE26+AE32</f>
        <v>0</v>
      </c>
      <c r="AF25" s="770"/>
      <c r="AG25" s="771"/>
      <c r="AH25" s="176">
        <f>AH26+AH32</f>
        <v>0</v>
      </c>
      <c r="AI25" s="769">
        <f>AI26+AI32</f>
        <v>0</v>
      </c>
      <c r="AJ25" s="770"/>
      <c r="AK25" s="771"/>
      <c r="AL25" s="176">
        <f>AL26+AL32</f>
        <v>0</v>
      </c>
      <c r="AM25" s="769">
        <f>AM26+AM32</f>
        <v>0</v>
      </c>
      <c r="AN25" s="770"/>
      <c r="AO25" s="771"/>
      <c r="AP25" s="176">
        <f>AP26+AP32</f>
        <v>0</v>
      </c>
      <c r="AQ25" s="178"/>
      <c r="AR25" s="179"/>
      <c r="AS25" s="180"/>
    </row>
    <row r="26" spans="1:45" s="168" customFormat="1" ht="40.5" customHeight="1" thickBot="1" x14ac:dyDescent="0.45">
      <c r="A26" s="181"/>
      <c r="B26" s="182" t="s">
        <v>46</v>
      </c>
      <c r="C26" s="172"/>
      <c r="D26" s="553">
        <f>SUM(D28:D31)</f>
        <v>20</v>
      </c>
      <c r="E26" s="553">
        <f>SUM(E28:E31)</f>
        <v>600</v>
      </c>
      <c r="F26" s="553"/>
      <c r="G26" s="553"/>
      <c r="H26" s="553"/>
      <c r="I26" s="553"/>
      <c r="J26" s="553"/>
      <c r="K26" s="772">
        <f>SUM(K28:M31)</f>
        <v>0</v>
      </c>
      <c r="L26" s="773"/>
      <c r="M26" s="774"/>
      <c r="N26" s="553">
        <f>SUM(N28:N31)</f>
        <v>0</v>
      </c>
      <c r="O26" s="772">
        <f>SUM(O28:Q31)</f>
        <v>16</v>
      </c>
      <c r="P26" s="773"/>
      <c r="Q26" s="774"/>
      <c r="R26" s="553">
        <f>SUM(R28:R31)</f>
        <v>20</v>
      </c>
      <c r="S26" s="772">
        <f>SUM(S28:U31)</f>
        <v>0</v>
      </c>
      <c r="T26" s="773"/>
      <c r="U26" s="774"/>
      <c r="V26" s="553">
        <f>SUM(V28:V31)</f>
        <v>0</v>
      </c>
      <c r="W26" s="772">
        <f>SUM(W28:Y31)</f>
        <v>0</v>
      </c>
      <c r="X26" s="773"/>
      <c r="Y26" s="774"/>
      <c r="Z26" s="553">
        <f>SUM(Z28:Z31)</f>
        <v>0</v>
      </c>
      <c r="AA26" s="772">
        <f>SUM(AA28:AC31)</f>
        <v>0</v>
      </c>
      <c r="AB26" s="773"/>
      <c r="AC26" s="774"/>
      <c r="AD26" s="553">
        <f>SUM(AD28:AD31)</f>
        <v>0</v>
      </c>
      <c r="AE26" s="772">
        <f>SUM(AE28:AG31)</f>
        <v>0</v>
      </c>
      <c r="AF26" s="773"/>
      <c r="AG26" s="774"/>
      <c r="AH26" s="553">
        <f>SUM(AH28:AH31)</f>
        <v>0</v>
      </c>
      <c r="AI26" s="772">
        <f>SUM(AI28:AK31)</f>
        <v>0</v>
      </c>
      <c r="AJ26" s="773"/>
      <c r="AK26" s="774"/>
      <c r="AL26" s="553">
        <f>SUM(AL28:AL31)</f>
        <v>0</v>
      </c>
      <c r="AM26" s="772">
        <f>SUM(AM28:AO31)</f>
        <v>0</v>
      </c>
      <c r="AN26" s="773"/>
      <c r="AO26" s="774"/>
      <c r="AP26" s="553">
        <f>SUM(AP28:AP31)</f>
        <v>0</v>
      </c>
      <c r="AQ26" s="186"/>
      <c r="AR26" s="94"/>
      <c r="AS26" s="180"/>
    </row>
    <row r="27" spans="1:45" s="168" customFormat="1" ht="1.5" customHeight="1" x14ac:dyDescent="0.4">
      <c r="A27" s="233"/>
      <c r="B27" s="249"/>
      <c r="C27" s="250"/>
      <c r="D27" s="251"/>
      <c r="E27" s="131"/>
      <c r="F27" s="549"/>
      <c r="G27" s="550"/>
      <c r="H27" s="550"/>
      <c r="I27" s="550"/>
      <c r="J27" s="253"/>
      <c r="K27" s="254"/>
      <c r="L27" s="255"/>
      <c r="M27" s="253"/>
      <c r="N27" s="123"/>
      <c r="O27" s="256"/>
      <c r="P27" s="255"/>
      <c r="Q27" s="257"/>
      <c r="R27" s="258"/>
      <c r="S27" s="256"/>
      <c r="T27" s="255"/>
      <c r="U27" s="257"/>
      <c r="V27" s="258"/>
      <c r="W27" s="549"/>
      <c r="X27" s="255"/>
      <c r="Y27" s="257"/>
      <c r="Z27" s="259"/>
      <c r="AA27" s="549"/>
      <c r="AB27" s="255"/>
      <c r="AC27" s="257"/>
      <c r="AD27" s="259"/>
      <c r="AE27" s="254"/>
      <c r="AF27" s="255"/>
      <c r="AG27" s="260"/>
      <c r="AH27" s="259"/>
      <c r="AI27" s="254"/>
      <c r="AJ27" s="255"/>
      <c r="AK27" s="257"/>
      <c r="AL27" s="259"/>
      <c r="AM27" s="549"/>
      <c r="AN27" s="550"/>
      <c r="AO27" s="257"/>
      <c r="AP27" s="261"/>
      <c r="AQ27" s="262"/>
      <c r="AR27" s="263"/>
      <c r="AS27" s="264"/>
    </row>
    <row r="28" spans="1:45" s="167" customFormat="1" ht="33.75" customHeight="1" x14ac:dyDescent="0.4">
      <c r="A28" s="227" t="s">
        <v>218</v>
      </c>
      <c r="B28" s="228" t="s">
        <v>260</v>
      </c>
      <c r="C28" s="229" t="s">
        <v>212</v>
      </c>
      <c r="D28" s="543">
        <f>R28</f>
        <v>5</v>
      </c>
      <c r="E28" s="561">
        <f t="shared" ref="E28:E31" si="5">D28*30</f>
        <v>150</v>
      </c>
      <c r="F28" s="231">
        <f>G28+H28+I28</f>
        <v>64</v>
      </c>
      <c r="G28" s="543">
        <f>O28*16</f>
        <v>32</v>
      </c>
      <c r="H28" s="543"/>
      <c r="I28" s="543">
        <f>16*Q28</f>
        <v>32</v>
      </c>
      <c r="J28" s="552">
        <f>E28-F28</f>
        <v>86</v>
      </c>
      <c r="K28" s="113"/>
      <c r="L28" s="83"/>
      <c r="M28" s="114"/>
      <c r="N28" s="112"/>
      <c r="O28" s="113">
        <v>2</v>
      </c>
      <c r="P28" s="83"/>
      <c r="Q28" s="114">
        <v>2</v>
      </c>
      <c r="R28" s="112">
        <v>5</v>
      </c>
      <c r="S28" s="113"/>
      <c r="T28" s="83"/>
      <c r="U28" s="114"/>
      <c r="V28" s="112"/>
      <c r="W28" s="84"/>
      <c r="X28" s="83"/>
      <c r="Y28" s="111"/>
      <c r="Z28" s="112"/>
      <c r="AA28" s="113"/>
      <c r="AB28" s="83"/>
      <c r="AC28" s="114"/>
      <c r="AD28" s="112"/>
      <c r="AE28" s="115"/>
      <c r="AF28" s="83"/>
      <c r="AG28" s="114"/>
      <c r="AH28" s="112"/>
      <c r="AI28" s="115"/>
      <c r="AJ28" s="83"/>
      <c r="AK28" s="114"/>
      <c r="AL28" s="112"/>
      <c r="AM28" s="113"/>
      <c r="AN28" s="83"/>
      <c r="AO28" s="114"/>
      <c r="AP28" s="112"/>
      <c r="AQ28" s="540">
        <v>2</v>
      </c>
      <c r="AR28" s="116"/>
      <c r="AS28" s="540"/>
    </row>
    <row r="29" spans="1:45" s="167" customFormat="1" ht="21.75" customHeight="1" x14ac:dyDescent="0.4">
      <c r="A29" s="233" t="s">
        <v>219</v>
      </c>
      <c r="B29" s="234" t="s">
        <v>261</v>
      </c>
      <c r="C29" s="235" t="s">
        <v>217</v>
      </c>
      <c r="D29" s="131">
        <f>R29</f>
        <v>5</v>
      </c>
      <c r="E29" s="132">
        <f t="shared" si="5"/>
        <v>150</v>
      </c>
      <c r="F29" s="236">
        <f>G29+H29+I29</f>
        <v>64</v>
      </c>
      <c r="G29" s="131">
        <f>O29*16</f>
        <v>32</v>
      </c>
      <c r="H29" s="131">
        <f>16*P29</f>
        <v>16</v>
      </c>
      <c r="I29" s="131">
        <f>16*Q29</f>
        <v>16</v>
      </c>
      <c r="J29" s="237">
        <f>E29-F29</f>
        <v>86</v>
      </c>
      <c r="K29" s="134"/>
      <c r="L29" s="121"/>
      <c r="M29" s="127"/>
      <c r="N29" s="128"/>
      <c r="O29" s="134">
        <v>2</v>
      </c>
      <c r="P29" s="121">
        <v>1</v>
      </c>
      <c r="Q29" s="127">
        <v>1</v>
      </c>
      <c r="R29" s="128">
        <v>5</v>
      </c>
      <c r="S29" s="115"/>
      <c r="T29" s="113"/>
      <c r="U29" s="124"/>
      <c r="V29" s="112"/>
      <c r="W29" s="113"/>
      <c r="X29" s="113"/>
      <c r="Y29" s="125"/>
      <c r="Z29" s="112"/>
      <c r="AA29" s="113"/>
      <c r="AB29" s="113"/>
      <c r="AC29" s="125"/>
      <c r="AD29" s="112"/>
      <c r="AE29" s="126"/>
      <c r="AF29" s="121"/>
      <c r="AG29" s="127"/>
      <c r="AH29" s="128"/>
      <c r="AI29" s="126"/>
      <c r="AJ29" s="121"/>
      <c r="AK29" s="127"/>
      <c r="AL29" s="128"/>
      <c r="AM29" s="113"/>
      <c r="AN29" s="113"/>
      <c r="AO29" s="125"/>
      <c r="AP29" s="112"/>
      <c r="AQ29" s="540">
        <v>2</v>
      </c>
      <c r="AR29" s="129"/>
      <c r="AS29" s="210"/>
    </row>
    <row r="30" spans="1:45" s="167" customFormat="1" ht="26.25" customHeight="1" x14ac:dyDescent="0.4">
      <c r="A30" s="238" t="s">
        <v>220</v>
      </c>
      <c r="B30" s="239" t="s">
        <v>262</v>
      </c>
      <c r="C30" s="240" t="s">
        <v>282</v>
      </c>
      <c r="D30" s="548">
        <f>R30</f>
        <v>5</v>
      </c>
      <c r="E30" s="143">
        <f t="shared" si="5"/>
        <v>150</v>
      </c>
      <c r="F30" s="241">
        <f>G30+H30+I30</f>
        <v>16</v>
      </c>
      <c r="G30" s="548">
        <f>O30*16</f>
        <v>16</v>
      </c>
      <c r="H30" s="548">
        <f>16*P30</f>
        <v>0</v>
      </c>
      <c r="I30" s="548"/>
      <c r="J30" s="551">
        <f>E30-F30</f>
        <v>134</v>
      </c>
      <c r="K30" s="144"/>
      <c r="L30" s="145"/>
      <c r="M30" s="149"/>
      <c r="N30" s="150"/>
      <c r="O30" s="148">
        <v>1</v>
      </c>
      <c r="P30" s="145"/>
      <c r="Q30" s="146">
        <v>3</v>
      </c>
      <c r="R30" s="147">
        <v>5</v>
      </c>
      <c r="S30" s="144"/>
      <c r="T30" s="145"/>
      <c r="U30" s="149"/>
      <c r="V30" s="150"/>
      <c r="W30" s="144"/>
      <c r="X30" s="145"/>
      <c r="Y30" s="149"/>
      <c r="Z30" s="150"/>
      <c r="AA30" s="144"/>
      <c r="AB30" s="145"/>
      <c r="AC30" s="149"/>
      <c r="AD30" s="150"/>
      <c r="AE30" s="151"/>
      <c r="AF30" s="145"/>
      <c r="AG30" s="149"/>
      <c r="AH30" s="150"/>
      <c r="AI30" s="151"/>
      <c r="AJ30" s="145"/>
      <c r="AK30" s="149"/>
      <c r="AL30" s="150"/>
      <c r="AM30" s="144"/>
      <c r="AN30" s="145"/>
      <c r="AO30" s="149"/>
      <c r="AP30" s="150"/>
      <c r="AQ30" s="540">
        <v>2</v>
      </c>
      <c r="AR30" s="141"/>
      <c r="AS30" s="558"/>
    </row>
    <row r="31" spans="1:45" s="167" customFormat="1" ht="69.75" customHeight="1" thickBot="1" x14ac:dyDescent="0.45">
      <c r="A31" s="238" t="s">
        <v>220</v>
      </c>
      <c r="B31" s="239" t="s">
        <v>222</v>
      </c>
      <c r="C31" s="240" t="s">
        <v>221</v>
      </c>
      <c r="D31" s="548">
        <v>5</v>
      </c>
      <c r="E31" s="143">
        <f t="shared" si="5"/>
        <v>150</v>
      </c>
      <c r="F31" s="241">
        <v>64</v>
      </c>
      <c r="G31" s="548">
        <v>32</v>
      </c>
      <c r="H31" s="548">
        <v>16</v>
      </c>
      <c r="I31" s="548">
        <v>16</v>
      </c>
      <c r="J31" s="551">
        <f>E31-F31</f>
        <v>86</v>
      </c>
      <c r="K31" s="148"/>
      <c r="L31" s="145"/>
      <c r="M31" s="146"/>
      <c r="N31" s="147"/>
      <c r="O31" s="148">
        <v>2</v>
      </c>
      <c r="P31" s="145">
        <v>1</v>
      </c>
      <c r="Q31" s="146">
        <v>1</v>
      </c>
      <c r="R31" s="147">
        <v>5</v>
      </c>
      <c r="S31" s="144"/>
      <c r="T31" s="145"/>
      <c r="U31" s="149"/>
      <c r="V31" s="150"/>
      <c r="W31" s="144"/>
      <c r="X31" s="145"/>
      <c r="Y31" s="149"/>
      <c r="Z31" s="150"/>
      <c r="AA31" s="144"/>
      <c r="AB31" s="145"/>
      <c r="AC31" s="149"/>
      <c r="AD31" s="150"/>
      <c r="AE31" s="151"/>
      <c r="AF31" s="145"/>
      <c r="AG31" s="149"/>
      <c r="AH31" s="150"/>
      <c r="AI31" s="151"/>
      <c r="AJ31" s="145"/>
      <c r="AK31" s="149"/>
      <c r="AL31" s="150"/>
      <c r="AM31" s="144"/>
      <c r="AN31" s="145"/>
      <c r="AO31" s="149"/>
      <c r="AP31" s="150"/>
      <c r="AQ31" s="542">
        <v>1</v>
      </c>
      <c r="AR31" s="141"/>
      <c r="AS31" s="558"/>
    </row>
    <row r="32" spans="1:45" s="168" customFormat="1" ht="29.25" customHeight="1" thickBot="1" x14ac:dyDescent="0.45">
      <c r="A32" s="165"/>
      <c r="B32" s="187" t="s">
        <v>206</v>
      </c>
      <c r="C32" s="269"/>
      <c r="D32" s="535">
        <v>5</v>
      </c>
      <c r="E32" s="158">
        <f>E33*1</f>
        <v>150</v>
      </c>
      <c r="F32" s="270"/>
      <c r="G32" s="536"/>
      <c r="H32" s="272"/>
      <c r="I32" s="272"/>
      <c r="J32" s="537"/>
      <c r="K32" s="664">
        <f>SUM(K34:M35)</f>
        <v>0</v>
      </c>
      <c r="L32" s="665"/>
      <c r="M32" s="666"/>
      <c r="N32" s="88">
        <f>SUM(N34)</f>
        <v>0</v>
      </c>
      <c r="O32" s="664">
        <f>SUM(O33:Q35)</f>
        <v>0</v>
      </c>
      <c r="P32" s="665"/>
      <c r="Q32" s="666"/>
      <c r="R32" s="166">
        <f>SUM(R33)</f>
        <v>0</v>
      </c>
      <c r="S32" s="799">
        <f>SUM(S33:U35)</f>
        <v>4</v>
      </c>
      <c r="T32" s="800"/>
      <c r="U32" s="801"/>
      <c r="V32" s="158">
        <f>SUM(V33)</f>
        <v>5</v>
      </c>
      <c r="W32" s="799">
        <f>SUM(W34:Y35)</f>
        <v>0</v>
      </c>
      <c r="X32" s="800"/>
      <c r="Y32" s="801"/>
      <c r="Z32" s="158">
        <f>SUM(Z34)</f>
        <v>0</v>
      </c>
      <c r="AA32" s="799">
        <f>SUM(AA34:AC35)</f>
        <v>0</v>
      </c>
      <c r="AB32" s="800"/>
      <c r="AC32" s="801"/>
      <c r="AD32" s="158">
        <f>SUM(AD34)</f>
        <v>0</v>
      </c>
      <c r="AE32" s="664">
        <f>SUM(AE34:AG35)</f>
        <v>0</v>
      </c>
      <c r="AF32" s="665"/>
      <c r="AG32" s="666"/>
      <c r="AH32" s="158">
        <f>SUM(AH34)</f>
        <v>0</v>
      </c>
      <c r="AI32" s="664">
        <f>SUM(AI34:AK35)</f>
        <v>0</v>
      </c>
      <c r="AJ32" s="665"/>
      <c r="AK32" s="666"/>
      <c r="AL32" s="158">
        <f>SUM(AL34)</f>
        <v>0</v>
      </c>
      <c r="AM32" s="799">
        <f>SUM(AM34:AO35)</f>
        <v>0</v>
      </c>
      <c r="AN32" s="800"/>
      <c r="AO32" s="801"/>
      <c r="AP32" s="156">
        <f>SUM(AP34)</f>
        <v>0</v>
      </c>
      <c r="AQ32" s="274"/>
      <c r="AR32" s="275"/>
      <c r="AS32" s="276"/>
    </row>
    <row r="33" spans="1:45" s="168" customFormat="1" ht="0.75" customHeight="1" x14ac:dyDescent="0.4">
      <c r="A33" s="169"/>
      <c r="B33" s="265"/>
      <c r="C33" s="266"/>
      <c r="D33" s="805">
        <f>V33</f>
        <v>5</v>
      </c>
      <c r="E33" s="807">
        <f>D33*30</f>
        <v>150</v>
      </c>
      <c r="F33" s="808">
        <f>SUM(G33:I35)</f>
        <v>64</v>
      </c>
      <c r="G33" s="809">
        <f>16*S33</f>
        <v>32</v>
      </c>
      <c r="H33" s="798"/>
      <c r="I33" s="809">
        <f>16*U33</f>
        <v>32</v>
      </c>
      <c r="J33" s="810">
        <f>E33-F33</f>
        <v>86</v>
      </c>
      <c r="K33" s="811"/>
      <c r="L33" s="794"/>
      <c r="M33" s="795"/>
      <c r="N33" s="796"/>
      <c r="O33" s="797"/>
      <c r="P33" s="798"/>
      <c r="Q33" s="795"/>
      <c r="R33" s="813"/>
      <c r="S33" s="797">
        <v>2</v>
      </c>
      <c r="T33" s="798"/>
      <c r="U33" s="795">
        <v>2</v>
      </c>
      <c r="V33" s="813">
        <v>5</v>
      </c>
      <c r="W33" s="803"/>
      <c r="X33" s="804"/>
      <c r="Y33" s="812"/>
      <c r="Z33" s="802"/>
      <c r="AA33" s="803"/>
      <c r="AB33" s="804"/>
      <c r="AC33" s="812"/>
      <c r="AD33" s="802"/>
      <c r="AE33" s="797"/>
      <c r="AF33" s="798"/>
      <c r="AG33" s="817"/>
      <c r="AH33" s="802"/>
      <c r="AI33" s="797"/>
      <c r="AJ33" s="798"/>
      <c r="AK33" s="817"/>
      <c r="AL33" s="802"/>
      <c r="AM33" s="803"/>
      <c r="AN33" s="804"/>
      <c r="AO33" s="812"/>
      <c r="AP33" s="814"/>
      <c r="AQ33" s="807">
        <v>3</v>
      </c>
      <c r="AR33" s="815"/>
      <c r="AS33" s="816"/>
    </row>
    <row r="34" spans="1:45" s="167" customFormat="1" ht="57.75" customHeight="1" x14ac:dyDescent="0.4">
      <c r="A34" s="403" t="s">
        <v>160</v>
      </c>
      <c r="B34" s="267" t="s">
        <v>266</v>
      </c>
      <c r="C34" s="170" t="s">
        <v>284</v>
      </c>
      <c r="D34" s="806"/>
      <c r="E34" s="807"/>
      <c r="F34" s="808"/>
      <c r="G34" s="809"/>
      <c r="H34" s="798"/>
      <c r="I34" s="809"/>
      <c r="J34" s="810"/>
      <c r="K34" s="811"/>
      <c r="L34" s="794"/>
      <c r="M34" s="795"/>
      <c r="N34" s="796"/>
      <c r="O34" s="797"/>
      <c r="P34" s="798"/>
      <c r="Q34" s="795"/>
      <c r="R34" s="813"/>
      <c r="S34" s="797"/>
      <c r="T34" s="798"/>
      <c r="U34" s="795"/>
      <c r="V34" s="813"/>
      <c r="W34" s="803"/>
      <c r="X34" s="804"/>
      <c r="Y34" s="812"/>
      <c r="Z34" s="802"/>
      <c r="AA34" s="803"/>
      <c r="AB34" s="804"/>
      <c r="AC34" s="812"/>
      <c r="AD34" s="802"/>
      <c r="AE34" s="797"/>
      <c r="AF34" s="798"/>
      <c r="AG34" s="817"/>
      <c r="AH34" s="802"/>
      <c r="AI34" s="797"/>
      <c r="AJ34" s="798"/>
      <c r="AK34" s="817"/>
      <c r="AL34" s="802"/>
      <c r="AM34" s="803"/>
      <c r="AN34" s="804"/>
      <c r="AO34" s="812"/>
      <c r="AP34" s="814"/>
      <c r="AQ34" s="807"/>
      <c r="AR34" s="815"/>
      <c r="AS34" s="816"/>
    </row>
    <row r="35" spans="1:45" s="168" customFormat="1" ht="47.55" customHeight="1" thickBot="1" x14ac:dyDescent="0.45">
      <c r="A35" s="403" t="s">
        <v>179</v>
      </c>
      <c r="B35" s="267" t="s">
        <v>326</v>
      </c>
      <c r="C35" s="268" t="s">
        <v>285</v>
      </c>
      <c r="D35" s="806"/>
      <c r="E35" s="807"/>
      <c r="F35" s="808"/>
      <c r="G35" s="809"/>
      <c r="H35" s="798"/>
      <c r="I35" s="809"/>
      <c r="J35" s="810"/>
      <c r="K35" s="811"/>
      <c r="L35" s="794"/>
      <c r="M35" s="795"/>
      <c r="N35" s="796"/>
      <c r="O35" s="797"/>
      <c r="P35" s="798"/>
      <c r="Q35" s="795"/>
      <c r="R35" s="813"/>
      <c r="S35" s="797"/>
      <c r="T35" s="798"/>
      <c r="U35" s="795"/>
      <c r="V35" s="813"/>
      <c r="W35" s="803"/>
      <c r="X35" s="804"/>
      <c r="Y35" s="812"/>
      <c r="Z35" s="802"/>
      <c r="AA35" s="803"/>
      <c r="AB35" s="804"/>
      <c r="AC35" s="812"/>
      <c r="AD35" s="802"/>
      <c r="AE35" s="797"/>
      <c r="AF35" s="798"/>
      <c r="AG35" s="817"/>
      <c r="AH35" s="802"/>
      <c r="AI35" s="797"/>
      <c r="AJ35" s="798"/>
      <c r="AK35" s="817"/>
      <c r="AL35" s="802"/>
      <c r="AM35" s="803"/>
      <c r="AN35" s="804"/>
      <c r="AO35" s="812"/>
      <c r="AP35" s="814"/>
      <c r="AQ35" s="807"/>
      <c r="AR35" s="815"/>
      <c r="AS35" s="816"/>
    </row>
    <row r="36" spans="1:45" s="225" customFormat="1" ht="23.25" customHeight="1" thickBot="1" x14ac:dyDescent="0.4">
      <c r="A36" s="91" t="s">
        <v>154</v>
      </c>
      <c r="B36" s="690" t="s">
        <v>52</v>
      </c>
      <c r="C36" s="691"/>
      <c r="D36" s="691"/>
      <c r="E36" s="691"/>
      <c r="F36" s="691"/>
      <c r="G36" s="691"/>
      <c r="H36" s="691"/>
      <c r="I36" s="691"/>
      <c r="J36" s="691"/>
      <c r="K36" s="691"/>
      <c r="L36" s="691"/>
      <c r="M36" s="691"/>
      <c r="N36" s="691"/>
      <c r="O36" s="691"/>
      <c r="P36" s="691"/>
      <c r="Q36" s="691"/>
      <c r="R36" s="691"/>
      <c r="S36" s="691"/>
      <c r="T36" s="691"/>
      <c r="U36" s="691"/>
      <c r="V36" s="691"/>
      <c r="W36" s="691"/>
      <c r="X36" s="691"/>
      <c r="Y36" s="691"/>
      <c r="Z36" s="691"/>
      <c r="AA36" s="691"/>
      <c r="AB36" s="691"/>
      <c r="AC36" s="691"/>
      <c r="AD36" s="691"/>
      <c r="AE36" s="691"/>
      <c r="AF36" s="691"/>
      <c r="AG36" s="691"/>
      <c r="AH36" s="691"/>
      <c r="AI36" s="691"/>
      <c r="AJ36" s="691"/>
      <c r="AK36" s="691"/>
      <c r="AL36" s="691"/>
      <c r="AM36" s="691"/>
      <c r="AN36" s="691"/>
      <c r="AO36" s="691"/>
      <c r="AP36" s="691"/>
      <c r="AQ36" s="691"/>
      <c r="AR36" s="691"/>
      <c r="AS36" s="692"/>
    </row>
    <row r="37" spans="1:45" s="167" customFormat="1" ht="19.5" customHeight="1" thickBot="1" x14ac:dyDescent="0.45">
      <c r="A37" s="767" t="s">
        <v>138</v>
      </c>
      <c r="B37" s="768"/>
      <c r="C37" s="269"/>
      <c r="D37" s="158">
        <f>D38+D55</f>
        <v>110</v>
      </c>
      <c r="E37" s="156">
        <f>E38+E55</f>
        <v>3150</v>
      </c>
      <c r="F37" s="156"/>
      <c r="G37" s="557"/>
      <c r="H37" s="156"/>
      <c r="I37" s="557"/>
      <c r="J37" s="156"/>
      <c r="K37" s="799">
        <f>K38+K55</f>
        <v>0</v>
      </c>
      <c r="L37" s="800"/>
      <c r="M37" s="801"/>
      <c r="N37" s="156">
        <f>N38+N55</f>
        <v>0</v>
      </c>
      <c r="O37" s="799">
        <f>O38+O55</f>
        <v>4</v>
      </c>
      <c r="P37" s="800"/>
      <c r="Q37" s="801"/>
      <c r="R37" s="277">
        <f>R38+R55</f>
        <v>5</v>
      </c>
      <c r="S37" s="799">
        <f>S38+S55</f>
        <v>10</v>
      </c>
      <c r="T37" s="800"/>
      <c r="U37" s="801"/>
      <c r="V37" s="156">
        <f>V38+V55</f>
        <v>15</v>
      </c>
      <c r="W37" s="799">
        <f>W38+W55</f>
        <v>8</v>
      </c>
      <c r="X37" s="800"/>
      <c r="Y37" s="801"/>
      <c r="Z37" s="277">
        <f>Z38+Z55</f>
        <v>15</v>
      </c>
      <c r="AA37" s="799">
        <f>AA38+AA55</f>
        <v>20</v>
      </c>
      <c r="AB37" s="800"/>
      <c r="AC37" s="801"/>
      <c r="AD37" s="156">
        <f>AD38+AD55</f>
        <v>25</v>
      </c>
      <c r="AE37" s="799">
        <f>AE38+AE55</f>
        <v>20</v>
      </c>
      <c r="AF37" s="800"/>
      <c r="AG37" s="801"/>
      <c r="AH37" s="156">
        <f>AH38+AH55</f>
        <v>25</v>
      </c>
      <c r="AI37" s="799">
        <f>AI38+AI55</f>
        <v>19</v>
      </c>
      <c r="AJ37" s="800"/>
      <c r="AK37" s="801"/>
      <c r="AL37" s="156">
        <f>AL38+AL55</f>
        <v>25</v>
      </c>
      <c r="AM37" s="799">
        <f>AM38+AM55</f>
        <v>0</v>
      </c>
      <c r="AN37" s="800"/>
      <c r="AO37" s="801"/>
      <c r="AP37" s="156">
        <f>AP38+AP55</f>
        <v>0</v>
      </c>
      <c r="AQ37" s="90"/>
      <c r="AR37" s="154"/>
      <c r="AS37" s="90"/>
    </row>
    <row r="38" spans="1:45" s="168" customFormat="1" ht="50.25" customHeight="1" thickBot="1" x14ac:dyDescent="0.45">
      <c r="A38" s="165"/>
      <c r="B38" s="385" t="s">
        <v>46</v>
      </c>
      <c r="C38" s="269"/>
      <c r="D38" s="447">
        <f>SUM(D39:D54)</f>
        <v>76</v>
      </c>
      <c r="E38" s="556">
        <f>SUM(E39:E54)</f>
        <v>2280</v>
      </c>
      <c r="F38" s="556"/>
      <c r="G38" s="415"/>
      <c r="H38" s="415"/>
      <c r="I38" s="415"/>
      <c r="J38" s="556"/>
      <c r="K38" s="799">
        <f>SUM(K39:M54)</f>
        <v>0</v>
      </c>
      <c r="L38" s="800"/>
      <c r="M38" s="801"/>
      <c r="N38" s="156">
        <f>SUM(N39:N54)</f>
        <v>0</v>
      </c>
      <c r="O38" s="799">
        <f>SUM(O39:Q54)</f>
        <v>4</v>
      </c>
      <c r="P38" s="800"/>
      <c r="Q38" s="801"/>
      <c r="R38" s="277">
        <f>SUM(R39:R54)</f>
        <v>5</v>
      </c>
      <c r="S38" s="799">
        <f>SUM(S39:U54)</f>
        <v>10</v>
      </c>
      <c r="T38" s="800"/>
      <c r="U38" s="801"/>
      <c r="V38" s="156">
        <f>SUM(V39:V54)</f>
        <v>15</v>
      </c>
      <c r="W38" s="799">
        <f>SUM(W39:Y54)</f>
        <v>4</v>
      </c>
      <c r="X38" s="800"/>
      <c r="Y38" s="801"/>
      <c r="Z38" s="156">
        <f>SUM(Z39:Z54)</f>
        <v>5</v>
      </c>
      <c r="AA38" s="799">
        <f>SUM(AA39:AC54)</f>
        <v>20</v>
      </c>
      <c r="AB38" s="800"/>
      <c r="AC38" s="801"/>
      <c r="AD38" s="156">
        <f>SUM(AD39:AD54)</f>
        <v>25</v>
      </c>
      <c r="AE38" s="799">
        <f>SUM(AE39:AG54)</f>
        <v>11</v>
      </c>
      <c r="AF38" s="800"/>
      <c r="AG38" s="801"/>
      <c r="AH38" s="156">
        <f>SUM(AH39:AH54)</f>
        <v>13</v>
      </c>
      <c r="AI38" s="799">
        <f>SUM(AI39:AK54)</f>
        <v>10</v>
      </c>
      <c r="AJ38" s="800"/>
      <c r="AK38" s="801"/>
      <c r="AL38" s="156">
        <f>SUM(AL39:AL54)</f>
        <v>13</v>
      </c>
      <c r="AM38" s="799">
        <f>SUM(AM39:AO54)</f>
        <v>0</v>
      </c>
      <c r="AN38" s="800"/>
      <c r="AO38" s="801"/>
      <c r="AP38" s="156">
        <f>SUM(AP39:AP54)</f>
        <v>0</v>
      </c>
      <c r="AQ38" s="153"/>
      <c r="AR38" s="538"/>
      <c r="AS38" s="90"/>
    </row>
    <row r="39" spans="1:45" s="168" customFormat="1" ht="51" customHeight="1" x14ac:dyDescent="0.4">
      <c r="A39" s="117" t="s">
        <v>161</v>
      </c>
      <c r="B39" s="365" t="s">
        <v>269</v>
      </c>
      <c r="C39" s="366" t="s">
        <v>285</v>
      </c>
      <c r="D39" s="413">
        <f>R39</f>
        <v>5</v>
      </c>
      <c r="E39" s="543">
        <f>D39*30</f>
        <v>150</v>
      </c>
      <c r="F39" s="231">
        <f>G39+H39+I39</f>
        <v>64</v>
      </c>
      <c r="G39" s="550">
        <f>O39*16</f>
        <v>32</v>
      </c>
      <c r="H39" s="550">
        <f t="shared" ref="H39:I39" si="6">P39*16</f>
        <v>16</v>
      </c>
      <c r="I39" s="550">
        <f t="shared" si="6"/>
        <v>16</v>
      </c>
      <c r="J39" s="552">
        <f>E39-F39</f>
        <v>86</v>
      </c>
      <c r="K39" s="545"/>
      <c r="L39" s="546"/>
      <c r="M39" s="544"/>
      <c r="N39" s="119"/>
      <c r="O39" s="560">
        <v>2</v>
      </c>
      <c r="P39" s="546">
        <v>1</v>
      </c>
      <c r="Q39" s="282">
        <v>1</v>
      </c>
      <c r="R39" s="370">
        <v>5</v>
      </c>
      <c r="S39" s="280"/>
      <c r="T39" s="546"/>
      <c r="U39" s="282"/>
      <c r="V39" s="559"/>
      <c r="W39" s="280"/>
      <c r="X39" s="546"/>
      <c r="Y39" s="282"/>
      <c r="Z39" s="559"/>
      <c r="AA39" s="280"/>
      <c r="AB39" s="546"/>
      <c r="AC39" s="282"/>
      <c r="AD39" s="559"/>
      <c r="AE39" s="545"/>
      <c r="AF39" s="546"/>
      <c r="AG39" s="286"/>
      <c r="AH39" s="559"/>
      <c r="AI39" s="545"/>
      <c r="AJ39" s="546"/>
      <c r="AK39" s="282"/>
      <c r="AL39" s="559"/>
      <c r="AM39" s="280"/>
      <c r="AN39" s="547"/>
      <c r="AO39" s="282"/>
      <c r="AP39" s="541"/>
      <c r="AQ39" s="540"/>
      <c r="AR39" s="116"/>
      <c r="AS39" s="543"/>
    </row>
    <row r="40" spans="1:45" s="168" customFormat="1" ht="41.55" customHeight="1" x14ac:dyDescent="0.4">
      <c r="A40" s="117" t="s">
        <v>180</v>
      </c>
      <c r="B40" s="372" t="s">
        <v>267</v>
      </c>
      <c r="C40" s="170" t="s">
        <v>287</v>
      </c>
      <c r="D40" s="373">
        <f>V40</f>
        <v>5</v>
      </c>
      <c r="E40" s="131">
        <f t="shared" ref="E40:E54" si="7">D40*30</f>
        <v>150</v>
      </c>
      <c r="F40" s="236">
        <f t="shared" ref="F40:F54" si="8">G40+H40+I40</f>
        <v>48</v>
      </c>
      <c r="G40" s="550">
        <f>16*S40</f>
        <v>32</v>
      </c>
      <c r="H40" s="550"/>
      <c r="I40" s="550">
        <f t="shared" ref="I40" si="9">16*U40</f>
        <v>16</v>
      </c>
      <c r="J40" s="237">
        <f t="shared" ref="J40:J54" si="10">E40-F40</f>
        <v>102</v>
      </c>
      <c r="K40" s="254"/>
      <c r="L40" s="255"/>
      <c r="M40" s="253"/>
      <c r="N40" s="123"/>
      <c r="O40" s="256"/>
      <c r="P40" s="255"/>
      <c r="Q40" s="257"/>
      <c r="R40" s="258"/>
      <c r="S40" s="549">
        <v>2</v>
      </c>
      <c r="T40" s="255"/>
      <c r="U40" s="257">
        <v>1</v>
      </c>
      <c r="V40" s="259">
        <v>5</v>
      </c>
      <c r="W40" s="549"/>
      <c r="X40" s="255"/>
      <c r="Y40" s="257"/>
      <c r="Z40" s="259"/>
      <c r="AA40" s="549"/>
      <c r="AB40" s="255"/>
      <c r="AC40" s="257"/>
      <c r="AD40" s="259"/>
      <c r="AE40" s="254"/>
      <c r="AF40" s="255"/>
      <c r="AG40" s="260"/>
      <c r="AH40" s="259"/>
      <c r="AI40" s="254"/>
      <c r="AJ40" s="255"/>
      <c r="AK40" s="260"/>
      <c r="AL40" s="259"/>
      <c r="AM40" s="549"/>
      <c r="AN40" s="550"/>
      <c r="AO40" s="257"/>
      <c r="AP40" s="261"/>
      <c r="AQ40" s="540"/>
      <c r="AR40" s="135"/>
      <c r="AS40" s="131"/>
    </row>
    <row r="41" spans="1:45" s="168" customFormat="1" ht="51" customHeight="1" x14ac:dyDescent="0.4">
      <c r="A41" s="117" t="s">
        <v>181</v>
      </c>
      <c r="B41" s="374" t="s">
        <v>268</v>
      </c>
      <c r="C41" s="170" t="s">
        <v>288</v>
      </c>
      <c r="D41" s="251">
        <f>V41</f>
        <v>5</v>
      </c>
      <c r="E41" s="131">
        <f t="shared" si="7"/>
        <v>150</v>
      </c>
      <c r="F41" s="236">
        <f t="shared" si="8"/>
        <v>64</v>
      </c>
      <c r="G41" s="550">
        <f>16*S41</f>
        <v>32</v>
      </c>
      <c r="H41" s="550">
        <f>16*T41</f>
        <v>32</v>
      </c>
      <c r="I41" s="550"/>
      <c r="J41" s="237">
        <f t="shared" si="10"/>
        <v>86</v>
      </c>
      <c r="K41" s="254"/>
      <c r="L41" s="255"/>
      <c r="M41" s="253"/>
      <c r="N41" s="123"/>
      <c r="O41" s="256"/>
      <c r="P41" s="255"/>
      <c r="Q41" s="257"/>
      <c r="R41" s="258"/>
      <c r="S41" s="549">
        <v>2</v>
      </c>
      <c r="T41" s="255">
        <v>2</v>
      </c>
      <c r="U41" s="257"/>
      <c r="V41" s="259">
        <v>5</v>
      </c>
      <c r="W41" s="549"/>
      <c r="X41" s="255"/>
      <c r="Y41" s="257"/>
      <c r="Z41" s="259"/>
      <c r="AA41" s="549"/>
      <c r="AB41" s="255"/>
      <c r="AC41" s="257"/>
      <c r="AD41" s="259"/>
      <c r="AE41" s="254"/>
      <c r="AF41" s="255"/>
      <c r="AG41" s="260"/>
      <c r="AH41" s="259"/>
      <c r="AI41" s="254"/>
      <c r="AJ41" s="255"/>
      <c r="AK41" s="257"/>
      <c r="AL41" s="259"/>
      <c r="AM41" s="549"/>
      <c r="AN41" s="550"/>
      <c r="AO41" s="257"/>
      <c r="AP41" s="261"/>
      <c r="AQ41" s="540"/>
      <c r="AR41" s="135"/>
      <c r="AS41" s="131"/>
    </row>
    <row r="42" spans="1:45" s="168" customFormat="1" ht="51" customHeight="1" x14ac:dyDescent="0.4">
      <c r="A42" s="117" t="s">
        <v>182</v>
      </c>
      <c r="B42" s="375" t="s">
        <v>274</v>
      </c>
      <c r="C42" s="170" t="s">
        <v>291</v>
      </c>
      <c r="D42" s="290">
        <f>V42</f>
        <v>5</v>
      </c>
      <c r="E42" s="131">
        <f t="shared" si="7"/>
        <v>150</v>
      </c>
      <c r="F42" s="236">
        <f t="shared" si="8"/>
        <v>48</v>
      </c>
      <c r="G42" s="550">
        <f>16*S42</f>
        <v>32</v>
      </c>
      <c r="H42" s="550">
        <f>16*T42</f>
        <v>16</v>
      </c>
      <c r="I42" s="550"/>
      <c r="J42" s="237">
        <f t="shared" si="10"/>
        <v>102</v>
      </c>
      <c r="K42" s="254"/>
      <c r="L42" s="255"/>
      <c r="M42" s="253"/>
      <c r="N42" s="123"/>
      <c r="O42" s="256"/>
      <c r="P42" s="255"/>
      <c r="Q42" s="257"/>
      <c r="R42" s="258"/>
      <c r="S42" s="549">
        <v>2</v>
      </c>
      <c r="T42" s="255">
        <v>1</v>
      </c>
      <c r="U42" s="257"/>
      <c r="V42" s="259">
        <v>5</v>
      </c>
      <c r="W42" s="549"/>
      <c r="X42" s="255"/>
      <c r="Y42" s="257"/>
      <c r="Z42" s="259"/>
      <c r="AA42" s="549"/>
      <c r="AB42" s="255"/>
      <c r="AC42" s="257"/>
      <c r="AD42" s="259"/>
      <c r="AE42" s="254"/>
      <c r="AF42" s="255"/>
      <c r="AG42" s="260"/>
      <c r="AH42" s="259"/>
      <c r="AI42" s="254"/>
      <c r="AJ42" s="255"/>
      <c r="AK42" s="257"/>
      <c r="AL42" s="259"/>
      <c r="AM42" s="549"/>
      <c r="AN42" s="550"/>
      <c r="AO42" s="257"/>
      <c r="AP42" s="261"/>
      <c r="AQ42" s="540"/>
      <c r="AR42" s="135"/>
      <c r="AS42" s="131"/>
    </row>
    <row r="43" spans="1:45" s="168" customFormat="1" ht="50.55" customHeight="1" x14ac:dyDescent="0.4">
      <c r="A43" s="117" t="s">
        <v>183</v>
      </c>
      <c r="B43" s="374" t="s">
        <v>334</v>
      </c>
      <c r="C43" s="170" t="s">
        <v>289</v>
      </c>
      <c r="D43" s="290">
        <f>Z43+AD43</f>
        <v>9</v>
      </c>
      <c r="E43" s="131">
        <f t="shared" si="7"/>
        <v>270</v>
      </c>
      <c r="F43" s="236">
        <f t="shared" si="8"/>
        <v>48</v>
      </c>
      <c r="G43" s="550">
        <f>W43*16</f>
        <v>32</v>
      </c>
      <c r="H43" s="550">
        <f t="shared" ref="H43" si="11">X43*16</f>
        <v>16</v>
      </c>
      <c r="I43" s="550"/>
      <c r="J43" s="237">
        <f t="shared" si="10"/>
        <v>222</v>
      </c>
      <c r="K43" s="254"/>
      <c r="L43" s="255"/>
      <c r="M43" s="253"/>
      <c r="N43" s="123"/>
      <c r="O43" s="256"/>
      <c r="P43" s="255"/>
      <c r="Q43" s="257"/>
      <c r="R43" s="258"/>
      <c r="S43" s="549"/>
      <c r="T43" s="255"/>
      <c r="U43" s="257"/>
      <c r="V43" s="259"/>
      <c r="W43" s="549">
        <v>2</v>
      </c>
      <c r="X43" s="255">
        <v>1</v>
      </c>
      <c r="Y43" s="257">
        <v>1</v>
      </c>
      <c r="Z43" s="259">
        <v>5</v>
      </c>
      <c r="AA43" s="549">
        <v>2</v>
      </c>
      <c r="AB43" s="255">
        <v>1</v>
      </c>
      <c r="AC43" s="257"/>
      <c r="AD43" s="259">
        <v>4</v>
      </c>
      <c r="AE43" s="254"/>
      <c r="AF43" s="255"/>
      <c r="AG43" s="260"/>
      <c r="AH43" s="259"/>
      <c r="AI43" s="254"/>
      <c r="AJ43" s="255"/>
      <c r="AK43" s="257"/>
      <c r="AL43" s="259"/>
      <c r="AM43" s="549"/>
      <c r="AN43" s="550"/>
      <c r="AO43" s="257"/>
      <c r="AP43" s="261"/>
      <c r="AQ43" s="540"/>
      <c r="AR43" s="135"/>
      <c r="AS43" s="131"/>
    </row>
    <row r="44" spans="1:45" s="168" customFormat="1" ht="51" customHeight="1" x14ac:dyDescent="0.4">
      <c r="A44" s="117" t="s">
        <v>184</v>
      </c>
      <c r="B44" s="374" t="s">
        <v>270</v>
      </c>
      <c r="C44" s="170" t="s">
        <v>288</v>
      </c>
      <c r="D44" s="290">
        <f>AD44</f>
        <v>4</v>
      </c>
      <c r="E44" s="131">
        <f t="shared" si="7"/>
        <v>120</v>
      </c>
      <c r="F44" s="236">
        <f t="shared" si="8"/>
        <v>48</v>
      </c>
      <c r="G44" s="550">
        <f>AA44*16</f>
        <v>32</v>
      </c>
      <c r="H44" s="550"/>
      <c r="I44" s="550">
        <f t="shared" ref="I44:I47" si="12">AC44*16</f>
        <v>16</v>
      </c>
      <c r="J44" s="237">
        <f t="shared" si="10"/>
        <v>72</v>
      </c>
      <c r="K44" s="254"/>
      <c r="L44" s="255"/>
      <c r="M44" s="253"/>
      <c r="N44" s="123"/>
      <c r="O44" s="256"/>
      <c r="P44" s="255"/>
      <c r="Q44" s="257"/>
      <c r="R44" s="258"/>
      <c r="S44" s="549"/>
      <c r="T44" s="255"/>
      <c r="U44" s="257"/>
      <c r="V44" s="259"/>
      <c r="W44" s="549"/>
      <c r="X44" s="255"/>
      <c r="Y44" s="257"/>
      <c r="Z44" s="259"/>
      <c r="AA44" s="549">
        <v>2</v>
      </c>
      <c r="AB44" s="255"/>
      <c r="AC44" s="257">
        <v>1</v>
      </c>
      <c r="AD44" s="259">
        <v>4</v>
      </c>
      <c r="AE44" s="254"/>
      <c r="AF44" s="255"/>
      <c r="AG44" s="260"/>
      <c r="AH44" s="259"/>
      <c r="AI44" s="254"/>
      <c r="AJ44" s="255"/>
      <c r="AK44" s="257"/>
      <c r="AL44" s="259"/>
      <c r="AM44" s="549"/>
      <c r="AN44" s="550"/>
      <c r="AO44" s="257"/>
      <c r="AP44" s="261"/>
      <c r="AQ44" s="540"/>
      <c r="AR44" s="135"/>
      <c r="AS44" s="131"/>
    </row>
    <row r="45" spans="1:45" s="168" customFormat="1" ht="58.8" customHeight="1" x14ac:dyDescent="0.4">
      <c r="A45" s="117" t="s">
        <v>300</v>
      </c>
      <c r="B45" s="300" t="s">
        <v>265</v>
      </c>
      <c r="C45" s="289" t="s">
        <v>336</v>
      </c>
      <c r="D45" s="290">
        <f>AD45</f>
        <v>4</v>
      </c>
      <c r="E45" s="543">
        <f t="shared" si="7"/>
        <v>120</v>
      </c>
      <c r="F45" s="231">
        <f t="shared" si="8"/>
        <v>64</v>
      </c>
      <c r="G45" s="550">
        <f>AA45*16</f>
        <v>32</v>
      </c>
      <c r="H45" s="550">
        <f t="shared" ref="H45:H47" si="13">AB45*16</f>
        <v>16</v>
      </c>
      <c r="I45" s="550">
        <f t="shared" si="12"/>
        <v>16</v>
      </c>
      <c r="J45" s="552">
        <f t="shared" si="10"/>
        <v>56</v>
      </c>
      <c r="K45" s="291"/>
      <c r="L45" s="292"/>
      <c r="M45" s="293"/>
      <c r="N45" s="261"/>
      <c r="O45" s="297"/>
      <c r="P45" s="298"/>
      <c r="Q45" s="299"/>
      <c r="R45" s="294"/>
      <c r="S45" s="291"/>
      <c r="T45" s="292"/>
      <c r="U45" s="293"/>
      <c r="V45" s="261"/>
      <c r="W45" s="549"/>
      <c r="X45" s="255"/>
      <c r="Y45" s="257"/>
      <c r="Z45" s="136"/>
      <c r="AA45" s="549">
        <v>2</v>
      </c>
      <c r="AB45" s="255">
        <v>1</v>
      </c>
      <c r="AC45" s="257">
        <v>1</v>
      </c>
      <c r="AD45" s="136">
        <v>4</v>
      </c>
      <c r="AE45" s="254"/>
      <c r="AF45" s="255"/>
      <c r="AG45" s="260"/>
      <c r="AH45" s="259"/>
      <c r="AI45" s="254"/>
      <c r="AJ45" s="255"/>
      <c r="AK45" s="257"/>
      <c r="AL45" s="259"/>
      <c r="AM45" s="549"/>
      <c r="AN45" s="550"/>
      <c r="AO45" s="257"/>
      <c r="AP45" s="261"/>
      <c r="AQ45" s="540"/>
      <c r="AR45" s="135"/>
      <c r="AS45" s="131"/>
    </row>
    <row r="46" spans="1:45" s="168" customFormat="1" ht="63.6" customHeight="1" x14ac:dyDescent="0.4">
      <c r="A46" s="117" t="s">
        <v>185</v>
      </c>
      <c r="B46" s="424" t="s">
        <v>299</v>
      </c>
      <c r="C46" s="170" t="s">
        <v>288</v>
      </c>
      <c r="D46" s="373">
        <f>AD46</f>
        <v>4</v>
      </c>
      <c r="E46" s="131">
        <f t="shared" si="7"/>
        <v>120</v>
      </c>
      <c r="F46" s="131">
        <f t="shared" si="8"/>
        <v>48</v>
      </c>
      <c r="G46" s="550">
        <f t="shared" ref="G46:G47" si="14">AA46*16</f>
        <v>32</v>
      </c>
      <c r="H46" s="550">
        <f t="shared" si="13"/>
        <v>16</v>
      </c>
      <c r="I46" s="550">
        <f t="shared" si="12"/>
        <v>0</v>
      </c>
      <c r="J46" s="131">
        <f t="shared" si="10"/>
        <v>72</v>
      </c>
      <c r="K46" s="254"/>
      <c r="L46" s="255"/>
      <c r="M46" s="253"/>
      <c r="N46" s="123"/>
      <c r="O46" s="256"/>
      <c r="P46" s="255"/>
      <c r="Q46" s="257"/>
      <c r="R46" s="258"/>
      <c r="S46" s="549"/>
      <c r="T46" s="255"/>
      <c r="U46" s="257"/>
      <c r="V46" s="259"/>
      <c r="W46" s="549"/>
      <c r="X46" s="255"/>
      <c r="Y46" s="257"/>
      <c r="Z46" s="259"/>
      <c r="AA46" s="549">
        <v>2</v>
      </c>
      <c r="AB46" s="255">
        <v>1</v>
      </c>
      <c r="AC46" s="257"/>
      <c r="AD46" s="259">
        <v>4</v>
      </c>
      <c r="AE46" s="254"/>
      <c r="AF46" s="255"/>
      <c r="AG46" s="260"/>
      <c r="AH46" s="259"/>
      <c r="AI46" s="254"/>
      <c r="AJ46" s="255"/>
      <c r="AK46" s="257"/>
      <c r="AL46" s="259"/>
      <c r="AM46" s="549"/>
      <c r="AN46" s="550"/>
      <c r="AO46" s="257"/>
      <c r="AP46" s="261"/>
      <c r="AQ46" s="540"/>
      <c r="AR46" s="135"/>
      <c r="AS46" s="131"/>
    </row>
    <row r="47" spans="1:45" s="168" customFormat="1" ht="63" customHeight="1" x14ac:dyDescent="0.4">
      <c r="A47" s="117" t="s">
        <v>186</v>
      </c>
      <c r="B47" s="424" t="s">
        <v>309</v>
      </c>
      <c r="C47" s="189" t="s">
        <v>285</v>
      </c>
      <c r="D47" s="373">
        <f>AD47</f>
        <v>5</v>
      </c>
      <c r="E47" s="131">
        <f t="shared" si="7"/>
        <v>150</v>
      </c>
      <c r="F47" s="131">
        <f t="shared" si="8"/>
        <v>64</v>
      </c>
      <c r="G47" s="550">
        <f t="shared" si="14"/>
        <v>32</v>
      </c>
      <c r="H47" s="550">
        <f t="shared" si="13"/>
        <v>16</v>
      </c>
      <c r="I47" s="550">
        <f t="shared" si="12"/>
        <v>16</v>
      </c>
      <c r="J47" s="131">
        <f t="shared" si="10"/>
        <v>86</v>
      </c>
      <c r="K47" s="254"/>
      <c r="L47" s="255"/>
      <c r="M47" s="253"/>
      <c r="N47" s="123"/>
      <c r="O47" s="256"/>
      <c r="P47" s="255"/>
      <c r="Q47" s="257"/>
      <c r="R47" s="258"/>
      <c r="S47" s="549"/>
      <c r="T47" s="255"/>
      <c r="U47" s="257"/>
      <c r="V47" s="259"/>
      <c r="W47" s="549"/>
      <c r="X47" s="255"/>
      <c r="Y47" s="257"/>
      <c r="Z47" s="259"/>
      <c r="AA47" s="549">
        <v>2</v>
      </c>
      <c r="AB47" s="255">
        <v>1</v>
      </c>
      <c r="AC47" s="257">
        <v>1</v>
      </c>
      <c r="AD47" s="259">
        <v>5</v>
      </c>
      <c r="AE47" s="254"/>
      <c r="AF47" s="255"/>
      <c r="AG47" s="260"/>
      <c r="AH47" s="259"/>
      <c r="AI47" s="254"/>
      <c r="AJ47" s="255"/>
      <c r="AK47" s="257"/>
      <c r="AL47" s="259"/>
      <c r="AM47" s="549"/>
      <c r="AN47" s="550"/>
      <c r="AO47" s="257"/>
      <c r="AP47" s="261"/>
      <c r="AQ47" s="540"/>
      <c r="AR47" s="135"/>
      <c r="AS47" s="131"/>
    </row>
    <row r="48" spans="1:45" s="168" customFormat="1" ht="42.6" customHeight="1" x14ac:dyDescent="0.4">
      <c r="A48" s="117" t="s">
        <v>187</v>
      </c>
      <c r="B48" s="376" t="s">
        <v>283</v>
      </c>
      <c r="C48" s="170" t="s">
        <v>290</v>
      </c>
      <c r="D48" s="373">
        <f>AD48</f>
        <v>4</v>
      </c>
      <c r="E48" s="131">
        <f t="shared" si="7"/>
        <v>120</v>
      </c>
      <c r="F48" s="131">
        <f t="shared" si="8"/>
        <v>0</v>
      </c>
      <c r="G48" s="132">
        <f>AI48*16</f>
        <v>0</v>
      </c>
      <c r="H48" s="550">
        <f t="shared" ref="H48:I48" si="15">AJ48*16</f>
        <v>0</v>
      </c>
      <c r="I48" s="550">
        <f t="shared" si="15"/>
        <v>0</v>
      </c>
      <c r="J48" s="237">
        <f t="shared" si="10"/>
        <v>120</v>
      </c>
      <c r="K48" s="254"/>
      <c r="L48" s="255"/>
      <c r="M48" s="253"/>
      <c r="N48" s="123"/>
      <c r="O48" s="256"/>
      <c r="P48" s="255"/>
      <c r="Q48" s="257"/>
      <c r="R48" s="258"/>
      <c r="S48" s="549"/>
      <c r="T48" s="255"/>
      <c r="U48" s="257"/>
      <c r="V48" s="259"/>
      <c r="W48" s="549"/>
      <c r="X48" s="255"/>
      <c r="Y48" s="257"/>
      <c r="Z48" s="259"/>
      <c r="AA48" s="254">
        <v>2</v>
      </c>
      <c r="AB48" s="255">
        <v>1</v>
      </c>
      <c r="AC48" s="257"/>
      <c r="AD48" s="259">
        <v>4</v>
      </c>
      <c r="AE48" s="254"/>
      <c r="AF48" s="255"/>
      <c r="AG48" s="260"/>
      <c r="AH48" s="259"/>
      <c r="AI48" s="254"/>
      <c r="AJ48" s="255"/>
      <c r="AK48" s="257"/>
      <c r="AL48" s="259"/>
      <c r="AM48" s="549"/>
      <c r="AN48" s="550"/>
      <c r="AO48" s="257"/>
      <c r="AP48" s="261"/>
      <c r="AQ48" s="540"/>
      <c r="AR48" s="135"/>
      <c r="AS48" s="131"/>
    </row>
    <row r="49" spans="1:45" s="168" customFormat="1" ht="51" customHeight="1" x14ac:dyDescent="0.4">
      <c r="A49" s="117" t="s">
        <v>188</v>
      </c>
      <c r="B49" s="375" t="s">
        <v>272</v>
      </c>
      <c r="C49" s="170" t="s">
        <v>285</v>
      </c>
      <c r="D49" s="373">
        <f>AH49</f>
        <v>4</v>
      </c>
      <c r="E49" s="131">
        <f t="shared" si="7"/>
        <v>120</v>
      </c>
      <c r="F49" s="131">
        <f t="shared" si="8"/>
        <v>64</v>
      </c>
      <c r="G49" s="132">
        <f>AE49*16</f>
        <v>32</v>
      </c>
      <c r="H49" s="550">
        <f t="shared" ref="H49:I51" si="16">AF49*16</f>
        <v>16</v>
      </c>
      <c r="I49" s="550">
        <f t="shared" si="16"/>
        <v>16</v>
      </c>
      <c r="J49" s="237">
        <f t="shared" si="10"/>
        <v>56</v>
      </c>
      <c r="K49" s="254"/>
      <c r="L49" s="255"/>
      <c r="M49" s="253"/>
      <c r="N49" s="123"/>
      <c r="O49" s="256"/>
      <c r="P49" s="255"/>
      <c r="Q49" s="257"/>
      <c r="R49" s="258"/>
      <c r="S49" s="549"/>
      <c r="T49" s="255"/>
      <c r="U49" s="257"/>
      <c r="V49" s="259"/>
      <c r="W49" s="549"/>
      <c r="X49" s="255"/>
      <c r="Y49" s="257"/>
      <c r="Z49" s="259"/>
      <c r="AA49" s="549"/>
      <c r="AB49" s="255"/>
      <c r="AC49" s="257"/>
      <c r="AD49" s="259"/>
      <c r="AE49" s="254">
        <v>2</v>
      </c>
      <c r="AF49" s="255">
        <v>1</v>
      </c>
      <c r="AG49" s="260">
        <v>1</v>
      </c>
      <c r="AH49" s="259">
        <v>4</v>
      </c>
      <c r="AI49" s="254"/>
      <c r="AJ49" s="255"/>
      <c r="AK49" s="260"/>
      <c r="AL49" s="259"/>
      <c r="AM49" s="549"/>
      <c r="AN49" s="550"/>
      <c r="AO49" s="257"/>
      <c r="AP49" s="261"/>
      <c r="AQ49" s="540"/>
      <c r="AR49" s="135"/>
      <c r="AS49" s="131"/>
    </row>
    <row r="50" spans="1:45" s="99" customFormat="1" ht="106.5" customHeight="1" x14ac:dyDescent="0.35">
      <c r="A50" s="117" t="s">
        <v>189</v>
      </c>
      <c r="B50" s="566" t="s">
        <v>335</v>
      </c>
      <c r="C50" s="189" t="s">
        <v>289</v>
      </c>
      <c r="D50" s="290">
        <f>AH50</f>
        <v>4</v>
      </c>
      <c r="E50" s="543">
        <f t="shared" si="7"/>
        <v>120</v>
      </c>
      <c r="F50" s="231">
        <f t="shared" si="8"/>
        <v>0</v>
      </c>
      <c r="G50" s="550">
        <f>16*W50</f>
        <v>0</v>
      </c>
      <c r="H50" s="550">
        <f>16*X50</f>
        <v>0</v>
      </c>
      <c r="I50" s="253"/>
      <c r="J50" s="552">
        <f t="shared" si="10"/>
        <v>120</v>
      </c>
      <c r="K50" s="297"/>
      <c r="L50" s="298"/>
      <c r="M50" s="299"/>
      <c r="N50" s="261"/>
      <c r="O50" s="297"/>
      <c r="P50" s="298"/>
      <c r="Q50" s="299"/>
      <c r="R50" s="294"/>
      <c r="S50" s="549"/>
      <c r="T50" s="550"/>
      <c r="U50" s="260"/>
      <c r="V50" s="259"/>
      <c r="W50" s="549"/>
      <c r="X50" s="550"/>
      <c r="Y50" s="260"/>
      <c r="Z50" s="259"/>
      <c r="AA50" s="549"/>
      <c r="AB50" s="550"/>
      <c r="AC50" s="257"/>
      <c r="AD50" s="261"/>
      <c r="AE50" s="549">
        <v>2</v>
      </c>
      <c r="AF50" s="550">
        <v>1</v>
      </c>
      <c r="AG50" s="260"/>
      <c r="AH50" s="259">
        <v>4</v>
      </c>
      <c r="AI50" s="295"/>
      <c r="AJ50" s="550"/>
      <c r="AK50" s="257"/>
      <c r="AL50" s="261"/>
      <c r="AM50" s="549"/>
      <c r="AN50" s="550"/>
      <c r="AO50" s="257"/>
      <c r="AP50" s="261"/>
      <c r="AQ50" s="543"/>
      <c r="AR50" s="137"/>
      <c r="AS50" s="211"/>
    </row>
    <row r="51" spans="1:45" s="168" customFormat="1" ht="69" customHeight="1" x14ac:dyDescent="0.4">
      <c r="A51" s="117" t="s">
        <v>190</v>
      </c>
      <c r="B51" s="424" t="s">
        <v>310</v>
      </c>
      <c r="C51" s="189" t="s">
        <v>285</v>
      </c>
      <c r="D51" s="373">
        <f t="shared" ref="D51" si="17">AH51</f>
        <v>5</v>
      </c>
      <c r="E51" s="131">
        <f t="shared" si="7"/>
        <v>150</v>
      </c>
      <c r="F51" s="131">
        <f t="shared" si="8"/>
        <v>64</v>
      </c>
      <c r="G51" s="132">
        <f>AE51*16</f>
        <v>32</v>
      </c>
      <c r="H51" s="550">
        <f t="shared" si="16"/>
        <v>16</v>
      </c>
      <c r="I51" s="550">
        <f t="shared" si="16"/>
        <v>16</v>
      </c>
      <c r="J51" s="237">
        <f t="shared" si="10"/>
        <v>86</v>
      </c>
      <c r="K51" s="254"/>
      <c r="L51" s="255"/>
      <c r="M51" s="253"/>
      <c r="N51" s="123"/>
      <c r="O51" s="256"/>
      <c r="P51" s="255"/>
      <c r="Q51" s="257"/>
      <c r="R51" s="258"/>
      <c r="S51" s="549"/>
      <c r="T51" s="255"/>
      <c r="U51" s="257"/>
      <c r="V51" s="259"/>
      <c r="W51" s="549"/>
      <c r="X51" s="255"/>
      <c r="Y51" s="257"/>
      <c r="Z51" s="259"/>
      <c r="AA51" s="549"/>
      <c r="AB51" s="255"/>
      <c r="AC51" s="257"/>
      <c r="AD51" s="259"/>
      <c r="AE51" s="254">
        <v>2</v>
      </c>
      <c r="AF51" s="255">
        <v>1</v>
      </c>
      <c r="AG51" s="260">
        <v>1</v>
      </c>
      <c r="AH51" s="259">
        <v>5</v>
      </c>
      <c r="AI51" s="254"/>
      <c r="AJ51" s="255"/>
      <c r="AK51" s="257"/>
      <c r="AL51" s="259"/>
      <c r="AM51" s="549"/>
      <c r="AN51" s="550"/>
      <c r="AO51" s="257"/>
      <c r="AP51" s="261"/>
      <c r="AQ51" s="540"/>
      <c r="AR51" s="135"/>
      <c r="AS51" s="131"/>
    </row>
    <row r="52" spans="1:45" s="168" customFormat="1" ht="62.55" customHeight="1" x14ac:dyDescent="0.4">
      <c r="A52" s="117" t="s">
        <v>191</v>
      </c>
      <c r="B52" s="375" t="s">
        <v>308</v>
      </c>
      <c r="C52" s="170" t="s">
        <v>285</v>
      </c>
      <c r="D52" s="373">
        <f>AL52</f>
        <v>4</v>
      </c>
      <c r="E52" s="131">
        <f t="shared" si="7"/>
        <v>120</v>
      </c>
      <c r="F52" s="131">
        <f t="shared" si="8"/>
        <v>48</v>
      </c>
      <c r="G52" s="132">
        <f t="shared" ref="G52:H54" si="18">AI52*16</f>
        <v>32</v>
      </c>
      <c r="H52" s="550">
        <f t="shared" si="18"/>
        <v>16</v>
      </c>
      <c r="I52" s="550"/>
      <c r="J52" s="237">
        <f t="shared" si="10"/>
        <v>72</v>
      </c>
      <c r="K52" s="254"/>
      <c r="L52" s="255"/>
      <c r="M52" s="253"/>
      <c r="N52" s="123"/>
      <c r="O52" s="256"/>
      <c r="P52" s="255"/>
      <c r="Q52" s="257"/>
      <c r="R52" s="258"/>
      <c r="S52" s="549"/>
      <c r="T52" s="255"/>
      <c r="U52" s="257"/>
      <c r="V52" s="259"/>
      <c r="W52" s="549"/>
      <c r="X52" s="255"/>
      <c r="Y52" s="257"/>
      <c r="Z52" s="259"/>
      <c r="AA52" s="549"/>
      <c r="AB52" s="255"/>
      <c r="AC52" s="257"/>
      <c r="AD52" s="259"/>
      <c r="AE52" s="254"/>
      <c r="AF52" s="255"/>
      <c r="AG52" s="260"/>
      <c r="AH52" s="259"/>
      <c r="AI52" s="254">
        <v>2</v>
      </c>
      <c r="AJ52" s="255">
        <v>1</v>
      </c>
      <c r="AK52" s="257"/>
      <c r="AL52" s="259">
        <v>4</v>
      </c>
      <c r="AM52" s="549"/>
      <c r="AN52" s="550"/>
      <c r="AO52" s="257"/>
      <c r="AP52" s="261"/>
      <c r="AQ52" s="540"/>
      <c r="AR52" s="135"/>
      <c r="AS52" s="131"/>
    </row>
    <row r="53" spans="1:45" s="168" customFormat="1" ht="84.6" customHeight="1" x14ac:dyDescent="0.4">
      <c r="A53" s="117" t="s">
        <v>192</v>
      </c>
      <c r="B53" s="567" t="s">
        <v>366</v>
      </c>
      <c r="C53" s="189" t="s">
        <v>285</v>
      </c>
      <c r="D53" s="373">
        <f>AL53</f>
        <v>5</v>
      </c>
      <c r="E53" s="131">
        <f t="shared" si="7"/>
        <v>150</v>
      </c>
      <c r="F53" s="131">
        <f t="shared" si="8"/>
        <v>64</v>
      </c>
      <c r="G53" s="132">
        <f t="shared" si="18"/>
        <v>32</v>
      </c>
      <c r="H53" s="550">
        <f>AJ53*16</f>
        <v>16</v>
      </c>
      <c r="I53" s="550">
        <f t="shared" ref="I53" si="19">AK53*16</f>
        <v>16</v>
      </c>
      <c r="J53" s="237">
        <f t="shared" si="10"/>
        <v>86</v>
      </c>
      <c r="K53" s="254"/>
      <c r="L53" s="255"/>
      <c r="M53" s="253"/>
      <c r="N53" s="123"/>
      <c r="O53" s="256"/>
      <c r="P53" s="255"/>
      <c r="Q53" s="257"/>
      <c r="R53" s="258"/>
      <c r="S53" s="549"/>
      <c r="T53" s="255"/>
      <c r="U53" s="257"/>
      <c r="V53" s="259"/>
      <c r="W53" s="549"/>
      <c r="X53" s="255"/>
      <c r="Y53" s="257"/>
      <c r="Z53" s="259"/>
      <c r="AA53" s="549"/>
      <c r="AB53" s="255"/>
      <c r="AC53" s="257"/>
      <c r="AD53" s="259"/>
      <c r="AE53" s="254"/>
      <c r="AF53" s="255"/>
      <c r="AG53" s="260"/>
      <c r="AH53" s="259"/>
      <c r="AI53" s="254">
        <v>2</v>
      </c>
      <c r="AJ53" s="255">
        <v>1</v>
      </c>
      <c r="AK53" s="257">
        <v>1</v>
      </c>
      <c r="AL53" s="259">
        <v>5</v>
      </c>
      <c r="AM53" s="549"/>
      <c r="AN53" s="550"/>
      <c r="AO53" s="257"/>
      <c r="AP53" s="261"/>
      <c r="AQ53" s="540"/>
      <c r="AR53" s="135"/>
      <c r="AS53" s="131"/>
    </row>
    <row r="54" spans="1:45" s="168" customFormat="1" ht="67.5" customHeight="1" thickBot="1" x14ac:dyDescent="0.45">
      <c r="A54" s="117" t="s">
        <v>301</v>
      </c>
      <c r="B54" s="375" t="s">
        <v>281</v>
      </c>
      <c r="C54" s="170" t="s">
        <v>290</v>
      </c>
      <c r="D54" s="373">
        <f>AL54</f>
        <v>4</v>
      </c>
      <c r="E54" s="131">
        <f t="shared" si="7"/>
        <v>120</v>
      </c>
      <c r="F54" s="131">
        <f t="shared" si="8"/>
        <v>48</v>
      </c>
      <c r="G54" s="132">
        <f>AI54*16</f>
        <v>32</v>
      </c>
      <c r="H54" s="550">
        <f t="shared" si="18"/>
        <v>16</v>
      </c>
      <c r="I54" s="550"/>
      <c r="J54" s="237">
        <f t="shared" si="10"/>
        <v>72</v>
      </c>
      <c r="K54" s="254"/>
      <c r="L54" s="255"/>
      <c r="M54" s="253"/>
      <c r="N54" s="123"/>
      <c r="O54" s="256"/>
      <c r="P54" s="255"/>
      <c r="Q54" s="257"/>
      <c r="R54" s="258"/>
      <c r="S54" s="549"/>
      <c r="T54" s="255"/>
      <c r="U54" s="257"/>
      <c r="V54" s="259"/>
      <c r="W54" s="549"/>
      <c r="X54" s="255"/>
      <c r="Y54" s="257"/>
      <c r="Z54" s="259"/>
      <c r="AA54" s="549"/>
      <c r="AB54" s="255"/>
      <c r="AC54" s="257"/>
      <c r="AD54" s="259"/>
      <c r="AE54" s="254"/>
      <c r="AF54" s="255"/>
      <c r="AG54" s="260"/>
      <c r="AH54" s="259"/>
      <c r="AI54" s="254">
        <v>2</v>
      </c>
      <c r="AJ54" s="255">
        <v>1</v>
      </c>
      <c r="AK54" s="257"/>
      <c r="AL54" s="259">
        <v>4</v>
      </c>
      <c r="AM54" s="549"/>
      <c r="AN54" s="550"/>
      <c r="AO54" s="257"/>
      <c r="AP54" s="261"/>
      <c r="AQ54" s="136"/>
      <c r="AR54" s="135"/>
      <c r="AS54" s="131"/>
    </row>
    <row r="55" spans="1:45" s="384" customFormat="1" ht="19.5" customHeight="1" thickBot="1" x14ac:dyDescent="0.45">
      <c r="A55" s="390"/>
      <c r="B55" s="187" t="s">
        <v>206</v>
      </c>
      <c r="C55" s="377"/>
      <c r="D55" s="448">
        <f>SUM(D56:D71)</f>
        <v>34</v>
      </c>
      <c r="E55" s="379">
        <f>SUM(E58:E71)</f>
        <v>870</v>
      </c>
      <c r="F55" s="379"/>
      <c r="G55" s="563"/>
      <c r="H55" s="414"/>
      <c r="I55" s="414"/>
      <c r="J55" s="564"/>
      <c r="K55" s="823">
        <f>SUM(K58:M71)</f>
        <v>0</v>
      </c>
      <c r="L55" s="824"/>
      <c r="M55" s="825"/>
      <c r="N55" s="381">
        <f>SUM(N58:N71)</f>
        <v>0</v>
      </c>
      <c r="O55" s="823">
        <f>SUM(O58:Q71)</f>
        <v>0</v>
      </c>
      <c r="P55" s="824"/>
      <c r="Q55" s="825"/>
      <c r="R55" s="382">
        <f>SUM(R58:R71)</f>
        <v>0</v>
      </c>
      <c r="S55" s="826">
        <f>SUM(S58:U71)</f>
        <v>0</v>
      </c>
      <c r="T55" s="827"/>
      <c r="U55" s="828"/>
      <c r="V55" s="383">
        <f>SUM(V58:V71)</f>
        <v>0</v>
      </c>
      <c r="W55" s="826">
        <f>SUM(W58:Y71)</f>
        <v>4</v>
      </c>
      <c r="X55" s="827"/>
      <c r="Y55" s="828"/>
      <c r="Z55" s="382">
        <f>SUM(Z56:Z71)</f>
        <v>10</v>
      </c>
      <c r="AA55" s="826">
        <f>SUM(AA58:AC71)</f>
        <v>0</v>
      </c>
      <c r="AB55" s="827"/>
      <c r="AC55" s="828"/>
      <c r="AD55" s="383">
        <f>SUM(AD58:AD71)</f>
        <v>0</v>
      </c>
      <c r="AE55" s="823">
        <f>SUM(AE58:AG71)</f>
        <v>9</v>
      </c>
      <c r="AF55" s="824"/>
      <c r="AG55" s="825"/>
      <c r="AH55" s="383">
        <f>SUM(AH58:AH71)</f>
        <v>12</v>
      </c>
      <c r="AI55" s="823">
        <f>SUM(AI58:AK71)</f>
        <v>9</v>
      </c>
      <c r="AJ55" s="824"/>
      <c r="AK55" s="825"/>
      <c r="AL55" s="383">
        <f>SUM(AL58:AL71)</f>
        <v>12</v>
      </c>
      <c r="AM55" s="826">
        <f>SUM(AM58:AO71)</f>
        <v>0</v>
      </c>
      <c r="AN55" s="827"/>
      <c r="AO55" s="828"/>
      <c r="AP55" s="379">
        <f>SUM(AP58:AP71)</f>
        <v>0</v>
      </c>
      <c r="AQ55" s="383"/>
      <c r="AR55" s="562"/>
      <c r="AS55" s="379"/>
    </row>
    <row r="56" spans="1:45" s="168" customFormat="1" ht="82.5" customHeight="1" thickBot="1" x14ac:dyDescent="0.45">
      <c r="A56" s="404" t="s">
        <v>162</v>
      </c>
      <c r="B56" s="424" t="s">
        <v>275</v>
      </c>
      <c r="C56" s="189" t="s">
        <v>285</v>
      </c>
      <c r="D56" s="818">
        <f>Z56</f>
        <v>5</v>
      </c>
      <c r="E56" s="807">
        <f>D56*30</f>
        <v>150</v>
      </c>
      <c r="F56" s="807">
        <f>G56+H56+I56</f>
        <v>48</v>
      </c>
      <c r="G56" s="820">
        <f>W56*16</f>
        <v>32</v>
      </c>
      <c r="H56" s="822"/>
      <c r="I56" s="822">
        <f t="shared" ref="I56" si="20">Y56*16</f>
        <v>16</v>
      </c>
      <c r="J56" s="829">
        <f>E56-F56</f>
        <v>102</v>
      </c>
      <c r="K56" s="831"/>
      <c r="L56" s="833"/>
      <c r="M56" s="810"/>
      <c r="N56" s="836"/>
      <c r="O56" s="831"/>
      <c r="P56" s="833"/>
      <c r="Q56" s="810"/>
      <c r="R56" s="838"/>
      <c r="S56" s="840"/>
      <c r="T56" s="842"/>
      <c r="U56" s="843"/>
      <c r="V56" s="846"/>
      <c r="W56" s="845">
        <v>2</v>
      </c>
      <c r="X56" s="842">
        <v>1</v>
      </c>
      <c r="Y56" s="848">
        <v>1</v>
      </c>
      <c r="Z56" s="850">
        <v>5</v>
      </c>
      <c r="AA56" s="845"/>
      <c r="AB56" s="842"/>
      <c r="AC56" s="848"/>
      <c r="AD56" s="685"/>
      <c r="AE56" s="845"/>
      <c r="AF56" s="842"/>
      <c r="AG56" s="848"/>
      <c r="AH56" s="685"/>
      <c r="AI56" s="845"/>
      <c r="AJ56" s="842"/>
      <c r="AK56" s="843"/>
      <c r="AL56" s="685"/>
      <c r="AM56" s="840"/>
      <c r="AN56" s="852"/>
      <c r="AO56" s="843"/>
      <c r="AP56" s="854"/>
      <c r="AQ56" s="685"/>
      <c r="AR56" s="685"/>
      <c r="AS56" s="844"/>
    </row>
    <row r="57" spans="1:45" s="168" customFormat="1" ht="66" customHeight="1" thickBot="1" x14ac:dyDescent="0.45">
      <c r="A57" s="404" t="s">
        <v>174</v>
      </c>
      <c r="B57" s="424" t="s">
        <v>276</v>
      </c>
      <c r="C57" s="189" t="s">
        <v>285</v>
      </c>
      <c r="D57" s="686"/>
      <c r="E57" s="819"/>
      <c r="F57" s="819"/>
      <c r="G57" s="821"/>
      <c r="H57" s="822"/>
      <c r="I57" s="822"/>
      <c r="J57" s="830"/>
      <c r="K57" s="832"/>
      <c r="L57" s="834"/>
      <c r="M57" s="835"/>
      <c r="N57" s="837"/>
      <c r="O57" s="832"/>
      <c r="P57" s="834"/>
      <c r="Q57" s="835"/>
      <c r="R57" s="839"/>
      <c r="S57" s="841"/>
      <c r="T57" s="834"/>
      <c r="U57" s="835"/>
      <c r="V57" s="847"/>
      <c r="W57" s="832"/>
      <c r="X57" s="834"/>
      <c r="Y57" s="849"/>
      <c r="Z57" s="851"/>
      <c r="AA57" s="832"/>
      <c r="AB57" s="834"/>
      <c r="AC57" s="849"/>
      <c r="AD57" s="686"/>
      <c r="AE57" s="832"/>
      <c r="AF57" s="834"/>
      <c r="AG57" s="849"/>
      <c r="AH57" s="686"/>
      <c r="AI57" s="832"/>
      <c r="AJ57" s="834"/>
      <c r="AK57" s="835"/>
      <c r="AL57" s="686"/>
      <c r="AM57" s="841"/>
      <c r="AN57" s="853"/>
      <c r="AO57" s="835"/>
      <c r="AP57" s="855"/>
      <c r="AQ57" s="686"/>
      <c r="AR57" s="686"/>
      <c r="AS57" s="819"/>
    </row>
    <row r="58" spans="1:45" s="168" customFormat="1" ht="76.349999999999994" customHeight="1" thickBot="1" x14ac:dyDescent="0.45">
      <c r="A58" s="404" t="s">
        <v>175</v>
      </c>
      <c r="B58" s="407" t="s">
        <v>367</v>
      </c>
      <c r="C58" s="189" t="s">
        <v>285</v>
      </c>
      <c r="D58" s="818">
        <f>Z58</f>
        <v>5</v>
      </c>
      <c r="E58" s="807">
        <f>D58*30</f>
        <v>150</v>
      </c>
      <c r="F58" s="807">
        <f>G58+H58+I58</f>
        <v>64</v>
      </c>
      <c r="G58" s="820">
        <f>W58*16</f>
        <v>32</v>
      </c>
      <c r="H58" s="822">
        <f t="shared" ref="H58" si="21">X58*16</f>
        <v>32</v>
      </c>
      <c r="I58" s="822"/>
      <c r="J58" s="829">
        <f>E58-F58</f>
        <v>86</v>
      </c>
      <c r="K58" s="831"/>
      <c r="L58" s="833"/>
      <c r="M58" s="810"/>
      <c r="N58" s="836"/>
      <c r="O58" s="831"/>
      <c r="P58" s="833"/>
      <c r="Q58" s="810"/>
      <c r="R58" s="838"/>
      <c r="S58" s="840"/>
      <c r="T58" s="842"/>
      <c r="U58" s="843"/>
      <c r="V58" s="846"/>
      <c r="W58" s="845">
        <v>2</v>
      </c>
      <c r="X58" s="842">
        <v>2</v>
      </c>
      <c r="Y58" s="848"/>
      <c r="Z58" s="685">
        <v>5</v>
      </c>
      <c r="AA58" s="845"/>
      <c r="AB58" s="842"/>
      <c r="AC58" s="848"/>
      <c r="AD58" s="685"/>
      <c r="AE58" s="845"/>
      <c r="AF58" s="842"/>
      <c r="AG58" s="848"/>
      <c r="AH58" s="685"/>
      <c r="AI58" s="845"/>
      <c r="AJ58" s="842"/>
      <c r="AK58" s="843"/>
      <c r="AL58" s="685"/>
      <c r="AM58" s="840"/>
      <c r="AN58" s="852"/>
      <c r="AO58" s="843"/>
      <c r="AP58" s="854"/>
      <c r="AQ58" s="685"/>
      <c r="AR58" s="685"/>
      <c r="AS58" s="844"/>
    </row>
    <row r="59" spans="1:45" s="168" customFormat="1" ht="47.1" customHeight="1" thickBot="1" x14ac:dyDescent="0.45">
      <c r="A59" s="404" t="s">
        <v>176</v>
      </c>
      <c r="B59" s="407" t="s">
        <v>368</v>
      </c>
      <c r="C59" s="189" t="s">
        <v>285</v>
      </c>
      <c r="D59" s="686"/>
      <c r="E59" s="819"/>
      <c r="F59" s="807"/>
      <c r="G59" s="821"/>
      <c r="H59" s="822"/>
      <c r="I59" s="822"/>
      <c r="J59" s="830"/>
      <c r="K59" s="832"/>
      <c r="L59" s="834"/>
      <c r="M59" s="835"/>
      <c r="N59" s="837"/>
      <c r="O59" s="832"/>
      <c r="P59" s="834"/>
      <c r="Q59" s="835"/>
      <c r="R59" s="839"/>
      <c r="S59" s="841"/>
      <c r="T59" s="834"/>
      <c r="U59" s="835"/>
      <c r="V59" s="847"/>
      <c r="W59" s="832"/>
      <c r="X59" s="834"/>
      <c r="Y59" s="849"/>
      <c r="Z59" s="686"/>
      <c r="AA59" s="832"/>
      <c r="AB59" s="834"/>
      <c r="AC59" s="849"/>
      <c r="AD59" s="686"/>
      <c r="AE59" s="832"/>
      <c r="AF59" s="834"/>
      <c r="AG59" s="849"/>
      <c r="AH59" s="686"/>
      <c r="AI59" s="832"/>
      <c r="AJ59" s="834"/>
      <c r="AK59" s="835"/>
      <c r="AL59" s="686"/>
      <c r="AM59" s="841"/>
      <c r="AN59" s="853"/>
      <c r="AO59" s="835"/>
      <c r="AP59" s="855"/>
      <c r="AQ59" s="686"/>
      <c r="AR59" s="686"/>
      <c r="AS59" s="819"/>
    </row>
    <row r="60" spans="1:45" s="168" customFormat="1" ht="59.25" customHeight="1" thickBot="1" x14ac:dyDescent="0.45">
      <c r="A60" s="404" t="s">
        <v>177</v>
      </c>
      <c r="B60" s="406" t="s">
        <v>277</v>
      </c>
      <c r="C60" s="189" t="s">
        <v>285</v>
      </c>
      <c r="D60" s="856">
        <f>AH60</f>
        <v>4</v>
      </c>
      <c r="E60" s="857">
        <f t="shared" ref="E60" si="22">D60*30</f>
        <v>120</v>
      </c>
      <c r="F60" s="844">
        <f t="shared" ref="F60" si="23">G60+H60+I60</f>
        <v>48</v>
      </c>
      <c r="G60" s="858">
        <f>16*AE60</f>
        <v>32</v>
      </c>
      <c r="H60" s="822"/>
      <c r="I60" s="822">
        <f t="shared" ref="I60" si="24">16*AG60</f>
        <v>16</v>
      </c>
      <c r="J60" s="860">
        <f t="shared" ref="J60" si="25">E60-F60</f>
        <v>72</v>
      </c>
      <c r="K60" s="831"/>
      <c r="L60" s="833"/>
      <c r="M60" s="810"/>
      <c r="N60" s="836"/>
      <c r="O60" s="831"/>
      <c r="P60" s="833"/>
      <c r="Q60" s="810"/>
      <c r="R60" s="838"/>
      <c r="S60" s="808"/>
      <c r="T60" s="833"/>
      <c r="U60" s="810"/>
      <c r="V60" s="859"/>
      <c r="W60" s="808"/>
      <c r="X60" s="833"/>
      <c r="Y60" s="810"/>
      <c r="Z60" s="859"/>
      <c r="AA60" s="808"/>
      <c r="AB60" s="833"/>
      <c r="AC60" s="810"/>
      <c r="AD60" s="861"/>
      <c r="AE60" s="831">
        <v>2</v>
      </c>
      <c r="AF60" s="833"/>
      <c r="AG60" s="862">
        <v>1</v>
      </c>
      <c r="AH60" s="861">
        <v>4</v>
      </c>
      <c r="AI60" s="831"/>
      <c r="AJ60" s="833"/>
      <c r="AK60" s="810"/>
      <c r="AL60" s="861"/>
      <c r="AM60" s="808"/>
      <c r="AN60" s="809"/>
      <c r="AO60" s="810"/>
      <c r="AP60" s="814"/>
      <c r="AQ60" s="861"/>
      <c r="AR60" s="861"/>
      <c r="AS60" s="807"/>
    </row>
    <row r="61" spans="1:45" s="168" customFormat="1" ht="75.599999999999994" customHeight="1" thickBot="1" x14ac:dyDescent="0.45">
      <c r="A61" s="404" t="s">
        <v>178</v>
      </c>
      <c r="B61" s="406" t="s">
        <v>278</v>
      </c>
      <c r="C61" s="189" t="s">
        <v>285</v>
      </c>
      <c r="D61" s="686"/>
      <c r="E61" s="819"/>
      <c r="F61" s="819"/>
      <c r="G61" s="858"/>
      <c r="H61" s="822"/>
      <c r="I61" s="822"/>
      <c r="J61" s="830"/>
      <c r="K61" s="832"/>
      <c r="L61" s="834"/>
      <c r="M61" s="835"/>
      <c r="N61" s="837"/>
      <c r="O61" s="832"/>
      <c r="P61" s="834"/>
      <c r="Q61" s="835"/>
      <c r="R61" s="839"/>
      <c r="S61" s="841"/>
      <c r="T61" s="834"/>
      <c r="U61" s="835"/>
      <c r="V61" s="847"/>
      <c r="W61" s="841"/>
      <c r="X61" s="834"/>
      <c r="Y61" s="835"/>
      <c r="Z61" s="847"/>
      <c r="AA61" s="841"/>
      <c r="AB61" s="834"/>
      <c r="AC61" s="835"/>
      <c r="AD61" s="686"/>
      <c r="AE61" s="832"/>
      <c r="AF61" s="834"/>
      <c r="AG61" s="849"/>
      <c r="AH61" s="686"/>
      <c r="AI61" s="832"/>
      <c r="AJ61" s="834"/>
      <c r="AK61" s="835"/>
      <c r="AL61" s="686"/>
      <c r="AM61" s="841"/>
      <c r="AN61" s="853"/>
      <c r="AO61" s="835"/>
      <c r="AP61" s="855"/>
      <c r="AQ61" s="686"/>
      <c r="AR61" s="686"/>
      <c r="AS61" s="819"/>
    </row>
    <row r="62" spans="1:45" s="168" customFormat="1" ht="68.55" customHeight="1" thickBot="1" x14ac:dyDescent="0.45">
      <c r="A62" s="404" t="s">
        <v>302</v>
      </c>
      <c r="B62" s="449" t="s">
        <v>314</v>
      </c>
      <c r="C62" s="189" t="s">
        <v>285</v>
      </c>
      <c r="D62" s="791">
        <f t="shared" ref="D62" si="26">AH62</f>
        <v>4</v>
      </c>
      <c r="E62" s="857">
        <f t="shared" ref="E62:E66" si="27">D62*30</f>
        <v>120</v>
      </c>
      <c r="F62" s="844">
        <f t="shared" ref="F62:F66" si="28">G62+H62+I62</f>
        <v>48</v>
      </c>
      <c r="G62" s="858">
        <f>AE62*16</f>
        <v>32</v>
      </c>
      <c r="H62" s="822">
        <f t="shared" ref="H62:H65" si="29">AF62*16</f>
        <v>16</v>
      </c>
      <c r="I62" s="822"/>
      <c r="J62" s="860">
        <f t="shared" ref="J62:J66" si="30">E62-F62</f>
        <v>72</v>
      </c>
      <c r="K62" s="831"/>
      <c r="L62" s="833"/>
      <c r="M62" s="810"/>
      <c r="N62" s="836"/>
      <c r="O62" s="831"/>
      <c r="P62" s="833"/>
      <c r="Q62" s="810"/>
      <c r="R62" s="838"/>
      <c r="S62" s="808"/>
      <c r="T62" s="833"/>
      <c r="U62" s="810"/>
      <c r="V62" s="859"/>
      <c r="W62" s="808"/>
      <c r="X62" s="833"/>
      <c r="Y62" s="810"/>
      <c r="Z62" s="859"/>
      <c r="AA62" s="808"/>
      <c r="AB62" s="833"/>
      <c r="AC62" s="810"/>
      <c r="AD62" s="861"/>
      <c r="AE62" s="831">
        <v>2</v>
      </c>
      <c r="AF62" s="833">
        <v>1</v>
      </c>
      <c r="AG62" s="862"/>
      <c r="AH62" s="861">
        <v>4</v>
      </c>
      <c r="AI62" s="831"/>
      <c r="AJ62" s="833"/>
      <c r="AK62" s="810"/>
      <c r="AL62" s="861"/>
      <c r="AM62" s="808"/>
      <c r="AN62" s="809"/>
      <c r="AO62" s="810"/>
      <c r="AP62" s="814"/>
      <c r="AQ62" s="861"/>
      <c r="AR62" s="861"/>
      <c r="AS62" s="807"/>
    </row>
    <row r="63" spans="1:45" s="168" customFormat="1" ht="84.6" customHeight="1" thickBot="1" x14ac:dyDescent="0.45">
      <c r="A63" s="404" t="s">
        <v>303</v>
      </c>
      <c r="B63" s="449" t="s">
        <v>327</v>
      </c>
      <c r="C63" s="189" t="s">
        <v>285</v>
      </c>
      <c r="D63" s="863"/>
      <c r="E63" s="819">
        <f t="shared" si="27"/>
        <v>0</v>
      </c>
      <c r="F63" s="819">
        <f t="shared" si="28"/>
        <v>0</v>
      </c>
      <c r="G63" s="858">
        <f>AE63*16</f>
        <v>0</v>
      </c>
      <c r="H63" s="822">
        <f t="shared" si="29"/>
        <v>0</v>
      </c>
      <c r="I63" s="822"/>
      <c r="J63" s="830">
        <f t="shared" si="30"/>
        <v>0</v>
      </c>
      <c r="K63" s="832"/>
      <c r="L63" s="834"/>
      <c r="M63" s="835"/>
      <c r="N63" s="837"/>
      <c r="O63" s="832"/>
      <c r="P63" s="834"/>
      <c r="Q63" s="835"/>
      <c r="R63" s="839"/>
      <c r="S63" s="841"/>
      <c r="T63" s="834"/>
      <c r="U63" s="835"/>
      <c r="V63" s="847"/>
      <c r="W63" s="841"/>
      <c r="X63" s="834"/>
      <c r="Y63" s="835"/>
      <c r="Z63" s="847"/>
      <c r="AA63" s="841"/>
      <c r="AB63" s="834"/>
      <c r="AC63" s="835"/>
      <c r="AD63" s="686"/>
      <c r="AE63" s="832"/>
      <c r="AF63" s="834"/>
      <c r="AG63" s="849"/>
      <c r="AH63" s="686"/>
      <c r="AI63" s="832"/>
      <c r="AJ63" s="834"/>
      <c r="AK63" s="835"/>
      <c r="AL63" s="686"/>
      <c r="AM63" s="841"/>
      <c r="AN63" s="853"/>
      <c r="AO63" s="835"/>
      <c r="AP63" s="855"/>
      <c r="AQ63" s="686"/>
      <c r="AR63" s="686"/>
      <c r="AS63" s="819"/>
    </row>
    <row r="64" spans="1:45" s="168" customFormat="1" ht="84.6" customHeight="1" thickBot="1" x14ac:dyDescent="0.45">
      <c r="A64" s="404" t="s">
        <v>231</v>
      </c>
      <c r="B64" s="375" t="s">
        <v>273</v>
      </c>
      <c r="C64" s="189" t="s">
        <v>285</v>
      </c>
      <c r="D64" s="866">
        <f t="shared" ref="D64" si="31">AH64</f>
        <v>4</v>
      </c>
      <c r="E64" s="857">
        <f t="shared" si="27"/>
        <v>120</v>
      </c>
      <c r="F64" s="844">
        <f t="shared" si="28"/>
        <v>48</v>
      </c>
      <c r="G64" s="858">
        <f>AE64*16</f>
        <v>32</v>
      </c>
      <c r="H64" s="822">
        <f t="shared" si="29"/>
        <v>16</v>
      </c>
      <c r="I64" s="822"/>
      <c r="J64" s="860">
        <f t="shared" si="30"/>
        <v>72</v>
      </c>
      <c r="K64" s="831"/>
      <c r="L64" s="833"/>
      <c r="M64" s="810"/>
      <c r="N64" s="864"/>
      <c r="O64" s="831"/>
      <c r="P64" s="833"/>
      <c r="Q64" s="810"/>
      <c r="R64" s="870"/>
      <c r="S64" s="808"/>
      <c r="T64" s="833"/>
      <c r="U64" s="810"/>
      <c r="V64" s="868"/>
      <c r="W64" s="808"/>
      <c r="X64" s="833"/>
      <c r="Y64" s="810"/>
      <c r="Z64" s="868"/>
      <c r="AA64" s="808"/>
      <c r="AB64" s="833"/>
      <c r="AC64" s="810"/>
      <c r="AD64" s="861"/>
      <c r="AE64" s="831">
        <v>2</v>
      </c>
      <c r="AF64" s="833">
        <v>1</v>
      </c>
      <c r="AG64" s="862"/>
      <c r="AH64" s="861">
        <v>4</v>
      </c>
      <c r="AI64" s="831"/>
      <c r="AJ64" s="833"/>
      <c r="AK64" s="810"/>
      <c r="AL64" s="861"/>
      <c r="AM64" s="808"/>
      <c r="AN64" s="809"/>
      <c r="AO64" s="810"/>
      <c r="AP64" s="814"/>
      <c r="AQ64" s="861"/>
      <c r="AR64" s="861"/>
      <c r="AS64" s="807"/>
    </row>
    <row r="65" spans="1:53" s="168" customFormat="1" ht="67.05" customHeight="1" thickBot="1" x14ac:dyDescent="0.45">
      <c r="A65" s="404" t="s">
        <v>232</v>
      </c>
      <c r="B65" s="375" t="s">
        <v>354</v>
      </c>
      <c r="C65" s="170" t="s">
        <v>290</v>
      </c>
      <c r="D65" s="867"/>
      <c r="E65" s="819">
        <f t="shared" si="27"/>
        <v>0</v>
      </c>
      <c r="F65" s="819">
        <f t="shared" si="28"/>
        <v>0</v>
      </c>
      <c r="G65" s="858">
        <f>AE65*16</f>
        <v>0</v>
      </c>
      <c r="H65" s="822">
        <f t="shared" si="29"/>
        <v>0</v>
      </c>
      <c r="I65" s="822"/>
      <c r="J65" s="830">
        <f t="shared" si="30"/>
        <v>0</v>
      </c>
      <c r="K65" s="832"/>
      <c r="L65" s="834"/>
      <c r="M65" s="835"/>
      <c r="N65" s="865"/>
      <c r="O65" s="832"/>
      <c r="P65" s="834"/>
      <c r="Q65" s="835"/>
      <c r="R65" s="871"/>
      <c r="S65" s="841"/>
      <c r="T65" s="834"/>
      <c r="U65" s="835"/>
      <c r="V65" s="869"/>
      <c r="W65" s="841"/>
      <c r="X65" s="834"/>
      <c r="Y65" s="835"/>
      <c r="Z65" s="869"/>
      <c r="AA65" s="841"/>
      <c r="AB65" s="834"/>
      <c r="AC65" s="835"/>
      <c r="AD65" s="686"/>
      <c r="AE65" s="832"/>
      <c r="AF65" s="834"/>
      <c r="AG65" s="849"/>
      <c r="AH65" s="686"/>
      <c r="AI65" s="832"/>
      <c r="AJ65" s="834"/>
      <c r="AK65" s="835"/>
      <c r="AL65" s="686"/>
      <c r="AM65" s="841"/>
      <c r="AN65" s="853"/>
      <c r="AO65" s="835"/>
      <c r="AP65" s="855"/>
      <c r="AQ65" s="686"/>
      <c r="AR65" s="686"/>
      <c r="AS65" s="819"/>
    </row>
    <row r="66" spans="1:53" s="168" customFormat="1" ht="58.5" customHeight="1" thickBot="1" x14ac:dyDescent="0.45">
      <c r="A66" s="404" t="s">
        <v>328</v>
      </c>
      <c r="B66" s="406" t="s">
        <v>373</v>
      </c>
      <c r="C66" s="170" t="s">
        <v>285</v>
      </c>
      <c r="D66" s="856">
        <f>AL66</f>
        <v>4</v>
      </c>
      <c r="E66" s="857">
        <f t="shared" si="27"/>
        <v>120</v>
      </c>
      <c r="F66" s="857">
        <f t="shared" si="28"/>
        <v>48</v>
      </c>
      <c r="G66" s="858">
        <f>AI66*16</f>
        <v>32</v>
      </c>
      <c r="H66" s="822"/>
      <c r="I66" s="822">
        <f t="shared" ref="I66" si="32">AK66*16</f>
        <v>16</v>
      </c>
      <c r="J66" s="860">
        <f t="shared" si="30"/>
        <v>72</v>
      </c>
      <c r="K66" s="831"/>
      <c r="L66" s="833"/>
      <c r="M66" s="810"/>
      <c r="N66" s="864"/>
      <c r="O66" s="831"/>
      <c r="P66" s="833"/>
      <c r="Q66" s="810"/>
      <c r="R66" s="870"/>
      <c r="S66" s="808"/>
      <c r="T66" s="833"/>
      <c r="U66" s="810"/>
      <c r="V66" s="868"/>
      <c r="W66" s="808"/>
      <c r="X66" s="833"/>
      <c r="Y66" s="810"/>
      <c r="Z66" s="868"/>
      <c r="AA66" s="808"/>
      <c r="AB66" s="833"/>
      <c r="AC66" s="810"/>
      <c r="AD66" s="861"/>
      <c r="AE66" s="831"/>
      <c r="AF66" s="833"/>
      <c r="AG66" s="862"/>
      <c r="AH66" s="861"/>
      <c r="AI66" s="831">
        <v>2</v>
      </c>
      <c r="AJ66" s="833"/>
      <c r="AK66" s="810">
        <v>1</v>
      </c>
      <c r="AL66" s="861">
        <v>4</v>
      </c>
      <c r="AM66" s="808"/>
      <c r="AN66" s="809"/>
      <c r="AO66" s="810"/>
      <c r="AP66" s="814"/>
      <c r="AQ66" s="861"/>
      <c r="AR66" s="861"/>
      <c r="AS66" s="807"/>
    </row>
    <row r="67" spans="1:53" s="168" customFormat="1" ht="75" customHeight="1" thickBot="1" x14ac:dyDescent="0.45">
      <c r="A67" s="404" t="s">
        <v>329</v>
      </c>
      <c r="B67" s="406" t="s">
        <v>374</v>
      </c>
      <c r="C67" s="170" t="s">
        <v>285</v>
      </c>
      <c r="D67" s="861"/>
      <c r="E67" s="807"/>
      <c r="F67" s="872"/>
      <c r="G67" s="873"/>
      <c r="H67" s="874"/>
      <c r="I67" s="874"/>
      <c r="J67" s="829"/>
      <c r="K67" s="832"/>
      <c r="L67" s="834"/>
      <c r="M67" s="835"/>
      <c r="N67" s="865"/>
      <c r="O67" s="832"/>
      <c r="P67" s="834"/>
      <c r="Q67" s="835"/>
      <c r="R67" s="871"/>
      <c r="S67" s="841"/>
      <c r="T67" s="834"/>
      <c r="U67" s="835"/>
      <c r="V67" s="869"/>
      <c r="W67" s="841"/>
      <c r="X67" s="834"/>
      <c r="Y67" s="835"/>
      <c r="Z67" s="869"/>
      <c r="AA67" s="841"/>
      <c r="AB67" s="834"/>
      <c r="AC67" s="835"/>
      <c r="AD67" s="686"/>
      <c r="AE67" s="832"/>
      <c r="AF67" s="834"/>
      <c r="AG67" s="849"/>
      <c r="AH67" s="686"/>
      <c r="AI67" s="832"/>
      <c r="AJ67" s="834"/>
      <c r="AK67" s="835"/>
      <c r="AL67" s="686"/>
      <c r="AM67" s="841"/>
      <c r="AN67" s="853"/>
      <c r="AO67" s="835"/>
      <c r="AP67" s="855"/>
      <c r="AQ67" s="686"/>
      <c r="AR67" s="686"/>
      <c r="AS67" s="819"/>
    </row>
    <row r="68" spans="1:53" s="168" customFormat="1" ht="58.5" customHeight="1" thickBot="1" x14ac:dyDescent="0.45">
      <c r="A68" s="404" t="s">
        <v>330</v>
      </c>
      <c r="B68" s="406" t="s">
        <v>369</v>
      </c>
      <c r="C68" s="170" t="s">
        <v>285</v>
      </c>
      <c r="D68" s="856">
        <f>AL68</f>
        <v>4</v>
      </c>
      <c r="E68" s="857">
        <f t="shared" ref="E68" si="33">D68*30</f>
        <v>120</v>
      </c>
      <c r="F68" s="857">
        <f t="shared" ref="F68" si="34">G68+H68+I68</f>
        <v>48</v>
      </c>
      <c r="G68" s="858">
        <f>AI68*16</f>
        <v>32</v>
      </c>
      <c r="H68" s="822"/>
      <c r="I68" s="822">
        <f t="shared" ref="I68:I70" si="35">AK68*16</f>
        <v>16</v>
      </c>
      <c r="J68" s="860">
        <f t="shared" ref="J68" si="36">E68-F68</f>
        <v>72</v>
      </c>
      <c r="K68" s="831"/>
      <c r="L68" s="833"/>
      <c r="M68" s="810"/>
      <c r="N68" s="864"/>
      <c r="O68" s="831"/>
      <c r="P68" s="833"/>
      <c r="Q68" s="810"/>
      <c r="R68" s="870"/>
      <c r="S68" s="808"/>
      <c r="T68" s="833"/>
      <c r="U68" s="810"/>
      <c r="V68" s="868"/>
      <c r="W68" s="808"/>
      <c r="X68" s="833"/>
      <c r="Y68" s="810"/>
      <c r="Z68" s="868"/>
      <c r="AA68" s="808"/>
      <c r="AB68" s="833"/>
      <c r="AC68" s="810"/>
      <c r="AD68" s="861"/>
      <c r="AE68" s="831"/>
      <c r="AF68" s="833"/>
      <c r="AG68" s="862"/>
      <c r="AH68" s="861"/>
      <c r="AI68" s="831">
        <v>2</v>
      </c>
      <c r="AJ68" s="833"/>
      <c r="AK68" s="810">
        <v>1</v>
      </c>
      <c r="AL68" s="861">
        <v>4</v>
      </c>
      <c r="AM68" s="808"/>
      <c r="AN68" s="809"/>
      <c r="AO68" s="810"/>
      <c r="AP68" s="814"/>
      <c r="AQ68" s="861"/>
      <c r="AR68" s="861"/>
      <c r="AS68" s="807"/>
    </row>
    <row r="69" spans="1:53" s="168" customFormat="1" ht="75" customHeight="1" thickBot="1" x14ac:dyDescent="0.45">
      <c r="A69" s="404" t="s">
        <v>331</v>
      </c>
      <c r="B69" s="406" t="s">
        <v>370</v>
      </c>
      <c r="C69" s="170" t="s">
        <v>285</v>
      </c>
      <c r="D69" s="861"/>
      <c r="E69" s="807"/>
      <c r="F69" s="872"/>
      <c r="G69" s="873"/>
      <c r="H69" s="874"/>
      <c r="I69" s="874"/>
      <c r="J69" s="829"/>
      <c r="K69" s="832"/>
      <c r="L69" s="834"/>
      <c r="M69" s="835"/>
      <c r="N69" s="865"/>
      <c r="O69" s="832"/>
      <c r="P69" s="834"/>
      <c r="Q69" s="835"/>
      <c r="R69" s="871"/>
      <c r="S69" s="841"/>
      <c r="T69" s="834"/>
      <c r="U69" s="835"/>
      <c r="V69" s="869"/>
      <c r="W69" s="841"/>
      <c r="X69" s="834"/>
      <c r="Y69" s="835"/>
      <c r="Z69" s="869"/>
      <c r="AA69" s="841"/>
      <c r="AB69" s="834"/>
      <c r="AC69" s="835"/>
      <c r="AD69" s="686"/>
      <c r="AE69" s="832"/>
      <c r="AF69" s="834"/>
      <c r="AG69" s="849"/>
      <c r="AH69" s="686"/>
      <c r="AI69" s="832"/>
      <c r="AJ69" s="834"/>
      <c r="AK69" s="835"/>
      <c r="AL69" s="686"/>
      <c r="AM69" s="841"/>
      <c r="AN69" s="853"/>
      <c r="AO69" s="835"/>
      <c r="AP69" s="855"/>
      <c r="AQ69" s="686"/>
      <c r="AR69" s="686"/>
      <c r="AS69" s="819"/>
    </row>
    <row r="70" spans="1:53" s="168" customFormat="1" ht="78" customHeight="1" thickBot="1" x14ac:dyDescent="0.45">
      <c r="A70" s="404" t="s">
        <v>332</v>
      </c>
      <c r="B70" s="406" t="s">
        <v>371</v>
      </c>
      <c r="C70" s="170" t="s">
        <v>285</v>
      </c>
      <c r="D70" s="875">
        <f>AL70</f>
        <v>4</v>
      </c>
      <c r="E70" s="877">
        <f t="shared" ref="E70" si="37">D70*30</f>
        <v>120</v>
      </c>
      <c r="F70" s="877">
        <f t="shared" ref="F70" si="38">G70+H70+I70</f>
        <v>48</v>
      </c>
      <c r="G70" s="879">
        <f>AI70*16</f>
        <v>32</v>
      </c>
      <c r="H70" s="881"/>
      <c r="I70" s="881">
        <f t="shared" si="35"/>
        <v>16</v>
      </c>
      <c r="J70" s="889">
        <f t="shared" ref="J70" si="39">E70-F70</f>
        <v>72</v>
      </c>
      <c r="K70" s="891"/>
      <c r="L70" s="833"/>
      <c r="M70" s="810"/>
      <c r="N70" s="864"/>
      <c r="O70" s="831"/>
      <c r="P70" s="833"/>
      <c r="Q70" s="810"/>
      <c r="R70" s="870"/>
      <c r="S70" s="808"/>
      <c r="T70" s="833"/>
      <c r="U70" s="810"/>
      <c r="V70" s="868"/>
      <c r="W70" s="808"/>
      <c r="X70" s="833"/>
      <c r="Y70" s="810"/>
      <c r="Z70" s="868"/>
      <c r="AA70" s="808"/>
      <c r="AB70" s="833"/>
      <c r="AC70" s="810"/>
      <c r="AD70" s="802"/>
      <c r="AE70" s="831"/>
      <c r="AF70" s="833"/>
      <c r="AG70" s="862"/>
      <c r="AH70" s="802"/>
      <c r="AI70" s="831">
        <v>2</v>
      </c>
      <c r="AJ70" s="833"/>
      <c r="AK70" s="810">
        <v>1</v>
      </c>
      <c r="AL70" s="802">
        <v>4</v>
      </c>
      <c r="AM70" s="808"/>
      <c r="AN70" s="809"/>
      <c r="AO70" s="810"/>
      <c r="AP70" s="814"/>
      <c r="AQ70" s="861"/>
      <c r="AR70" s="861"/>
      <c r="AS70" s="807"/>
    </row>
    <row r="71" spans="1:53" s="168" customFormat="1" ht="78.75" customHeight="1" thickBot="1" x14ac:dyDescent="0.45">
      <c r="A71" s="404" t="s">
        <v>333</v>
      </c>
      <c r="B71" s="406" t="s">
        <v>372</v>
      </c>
      <c r="C71" s="170" t="s">
        <v>285</v>
      </c>
      <c r="D71" s="876"/>
      <c r="E71" s="878"/>
      <c r="F71" s="878"/>
      <c r="G71" s="880"/>
      <c r="H71" s="882"/>
      <c r="I71" s="882"/>
      <c r="J71" s="890"/>
      <c r="K71" s="892"/>
      <c r="L71" s="834"/>
      <c r="M71" s="835"/>
      <c r="N71" s="865"/>
      <c r="O71" s="832"/>
      <c r="P71" s="834"/>
      <c r="Q71" s="835"/>
      <c r="R71" s="871"/>
      <c r="S71" s="841"/>
      <c r="T71" s="834"/>
      <c r="U71" s="835"/>
      <c r="V71" s="869"/>
      <c r="W71" s="841"/>
      <c r="X71" s="834"/>
      <c r="Y71" s="835"/>
      <c r="Z71" s="869"/>
      <c r="AA71" s="841"/>
      <c r="AB71" s="834"/>
      <c r="AC71" s="835"/>
      <c r="AD71" s="883"/>
      <c r="AE71" s="832"/>
      <c r="AF71" s="834"/>
      <c r="AG71" s="849"/>
      <c r="AH71" s="883"/>
      <c r="AI71" s="832"/>
      <c r="AJ71" s="834"/>
      <c r="AK71" s="835"/>
      <c r="AL71" s="883"/>
      <c r="AM71" s="841"/>
      <c r="AN71" s="853"/>
      <c r="AO71" s="835"/>
      <c r="AP71" s="855"/>
      <c r="AQ71" s="686"/>
      <c r="AR71" s="686"/>
      <c r="AS71" s="819"/>
    </row>
    <row r="72" spans="1:53" ht="42.75" customHeight="1" x14ac:dyDescent="0.25">
      <c r="A72" s="534"/>
      <c r="B72" s="534"/>
      <c r="C72" s="534"/>
      <c r="D72" s="534"/>
      <c r="E72" s="534"/>
      <c r="F72" s="534"/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534"/>
      <c r="Z72" s="534"/>
      <c r="AA72" s="534"/>
      <c r="AB72" s="534"/>
      <c r="AC72" s="534"/>
      <c r="AD72" s="534"/>
      <c r="AE72" s="534"/>
      <c r="AF72" s="534"/>
      <c r="AG72" s="534"/>
      <c r="AH72" s="534"/>
      <c r="AI72" s="534"/>
      <c r="AJ72" s="534"/>
      <c r="AK72" s="534"/>
      <c r="AL72" s="534"/>
      <c r="AM72" s="534"/>
      <c r="AN72" s="534"/>
      <c r="AO72" s="534"/>
      <c r="AP72" s="534"/>
      <c r="AQ72" s="534"/>
      <c r="AR72" s="534"/>
      <c r="AS72" s="534"/>
    </row>
    <row r="73" spans="1:53" s="4" customFormat="1" ht="21" x14ac:dyDescent="0.4">
      <c r="A73" s="425"/>
      <c r="B73" s="426" t="s">
        <v>311</v>
      </c>
      <c r="D73" s="425"/>
      <c r="E73" s="425" t="s">
        <v>349</v>
      </c>
      <c r="F73" s="422"/>
      <c r="G73" s="422"/>
      <c r="I73" s="422"/>
      <c r="J73" s="422"/>
      <c r="K73" s="422"/>
      <c r="L73" s="422"/>
      <c r="N73" s="422"/>
      <c r="O73" s="423"/>
      <c r="P73" s="425"/>
      <c r="Q73" s="422"/>
      <c r="R73" s="422"/>
      <c r="S73" s="425"/>
      <c r="T73" s="422"/>
      <c r="U73" s="422"/>
      <c r="V73" s="422"/>
      <c r="Y73" s="425" t="s">
        <v>304</v>
      </c>
      <c r="AK73" s="76"/>
      <c r="AX73" s="351"/>
      <c r="AY73" s="351"/>
      <c r="AZ73" s="351"/>
      <c r="BA73" s="351"/>
    </row>
    <row r="74" spans="1:53" s="4" customFormat="1" ht="21" x14ac:dyDescent="0.4">
      <c r="A74" s="425"/>
      <c r="B74" s="425" t="s">
        <v>312</v>
      </c>
      <c r="D74" s="425"/>
      <c r="E74" s="425" t="s">
        <v>350</v>
      </c>
      <c r="F74" s="422"/>
      <c r="G74" s="422"/>
      <c r="I74" s="422"/>
      <c r="J74" s="422"/>
      <c r="K74" s="422"/>
      <c r="L74" s="422"/>
      <c r="N74" s="422"/>
      <c r="O74" s="423"/>
      <c r="P74" s="425"/>
      <c r="Q74" s="422"/>
      <c r="R74" s="422"/>
      <c r="S74" s="425"/>
      <c r="T74" s="422"/>
      <c r="U74" s="422"/>
      <c r="V74" s="422"/>
      <c r="Y74" s="425" t="s">
        <v>352</v>
      </c>
      <c r="AK74" s="76"/>
      <c r="AX74" s="351"/>
      <c r="AY74" s="351"/>
      <c r="AZ74" s="351"/>
      <c r="BA74" s="351"/>
    </row>
    <row r="75" spans="1:53" s="4" customFormat="1" ht="21" x14ac:dyDescent="0.4">
      <c r="A75" s="425"/>
      <c r="B75" s="425" t="s">
        <v>313</v>
      </c>
      <c r="D75" s="425"/>
      <c r="E75" s="425" t="s">
        <v>351</v>
      </c>
      <c r="F75" s="422"/>
      <c r="G75" s="422"/>
      <c r="I75" s="422"/>
      <c r="J75" s="422"/>
      <c r="K75" s="422"/>
      <c r="L75" s="422"/>
      <c r="N75" s="422"/>
      <c r="O75" s="423"/>
      <c r="P75" s="425"/>
      <c r="Q75" s="422"/>
      <c r="R75" s="422"/>
      <c r="S75" s="425"/>
      <c r="T75" s="422"/>
      <c r="U75" s="422"/>
      <c r="V75" s="422"/>
      <c r="Y75" s="425" t="s">
        <v>305</v>
      </c>
      <c r="AK75" s="76"/>
      <c r="AX75" s="351"/>
      <c r="AY75" s="351"/>
      <c r="AZ75" s="351"/>
      <c r="BA75" s="351"/>
    </row>
    <row r="76" spans="1:53" ht="19.5" customHeight="1" x14ac:dyDescent="0.3">
      <c r="A76" s="747"/>
      <c r="B76" s="747"/>
      <c r="C76" s="747"/>
      <c r="D76" s="747"/>
      <c r="E76" s="747"/>
      <c r="F76" s="747"/>
      <c r="G76" s="747"/>
      <c r="H76" s="747"/>
      <c r="M76" s="65"/>
    </row>
  </sheetData>
  <dataConsolidate/>
  <mergeCells count="531">
    <mergeCell ref="A76:H76"/>
    <mergeCell ref="G4:AT4"/>
    <mergeCell ref="AN70:AN71"/>
    <mergeCell ref="AO70:AO71"/>
    <mergeCell ref="AP70:AP71"/>
    <mergeCell ref="AQ70:AQ71"/>
    <mergeCell ref="AR70:AR71"/>
    <mergeCell ref="AS70:AS71"/>
    <mergeCell ref="AH70:AH71"/>
    <mergeCell ref="AI70:AI71"/>
    <mergeCell ref="AJ70:AJ71"/>
    <mergeCell ref="AK70:AK71"/>
    <mergeCell ref="AL70:AL71"/>
    <mergeCell ref="AM70:AM71"/>
    <mergeCell ref="AB70:AB71"/>
    <mergeCell ref="AC70:AC71"/>
    <mergeCell ref="AD70:AD71"/>
    <mergeCell ref="AE70:AE71"/>
    <mergeCell ref="AF70:AF71"/>
    <mergeCell ref="AG70:AG71"/>
    <mergeCell ref="V70:V71"/>
    <mergeCell ref="W70:W71"/>
    <mergeCell ref="X70:X71"/>
    <mergeCell ref="Y70:Y71"/>
    <mergeCell ref="Z70:Z71"/>
    <mergeCell ref="AA70:AA71"/>
    <mergeCell ref="P70:P71"/>
    <mergeCell ref="Q70:Q71"/>
    <mergeCell ref="R70:R71"/>
    <mergeCell ref="S70:S71"/>
    <mergeCell ref="T70:T71"/>
    <mergeCell ref="U70:U71"/>
    <mergeCell ref="J70:J71"/>
    <mergeCell ref="K70:K71"/>
    <mergeCell ref="L70:L71"/>
    <mergeCell ref="M70:M71"/>
    <mergeCell ref="N70:N71"/>
    <mergeCell ref="O70:O71"/>
    <mergeCell ref="D70:D71"/>
    <mergeCell ref="E70:E71"/>
    <mergeCell ref="F70:F71"/>
    <mergeCell ref="G70:G71"/>
    <mergeCell ref="H70:H71"/>
    <mergeCell ref="I70:I71"/>
    <mergeCell ref="AN68:AN69"/>
    <mergeCell ref="AO68:AO69"/>
    <mergeCell ref="AP68:AP69"/>
    <mergeCell ref="AB68:AB69"/>
    <mergeCell ref="AC68:AC69"/>
    <mergeCell ref="AD68:AD69"/>
    <mergeCell ref="AE68:AE69"/>
    <mergeCell ref="AF68:AF69"/>
    <mergeCell ref="AG68:AG69"/>
    <mergeCell ref="V68:V69"/>
    <mergeCell ref="W68:W69"/>
    <mergeCell ref="X68:X69"/>
    <mergeCell ref="Y68:Y69"/>
    <mergeCell ref="Z68:Z69"/>
    <mergeCell ref="AA68:AA69"/>
    <mergeCell ref="P68:P69"/>
    <mergeCell ref="Q68:Q69"/>
    <mergeCell ref="R68:R69"/>
    <mergeCell ref="AQ68:AQ69"/>
    <mergeCell ref="AR68:AR69"/>
    <mergeCell ref="AS68:AS69"/>
    <mergeCell ref="AH68:AH69"/>
    <mergeCell ref="AI68:AI69"/>
    <mergeCell ref="AJ68:AJ69"/>
    <mergeCell ref="AK68:AK69"/>
    <mergeCell ref="AL68:AL69"/>
    <mergeCell ref="AM68:AM69"/>
    <mergeCell ref="S68:S69"/>
    <mergeCell ref="T68:T69"/>
    <mergeCell ref="U68:U69"/>
    <mergeCell ref="J68:J69"/>
    <mergeCell ref="K68:K69"/>
    <mergeCell ref="L68:L69"/>
    <mergeCell ref="M68:M69"/>
    <mergeCell ref="N68:N69"/>
    <mergeCell ref="O68:O69"/>
    <mergeCell ref="D68:D69"/>
    <mergeCell ref="E68:E69"/>
    <mergeCell ref="F68:F69"/>
    <mergeCell ref="G68:G69"/>
    <mergeCell ref="H68:H69"/>
    <mergeCell ref="I68:I69"/>
    <mergeCell ref="AN66:AN67"/>
    <mergeCell ref="AO66:AO67"/>
    <mergeCell ref="AP66:AP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AQ66:AQ67"/>
    <mergeCell ref="AR66:AR67"/>
    <mergeCell ref="AS66:AS67"/>
    <mergeCell ref="AH66:AH67"/>
    <mergeCell ref="AI66:AI67"/>
    <mergeCell ref="AJ66:AJ67"/>
    <mergeCell ref="AK66:AK67"/>
    <mergeCell ref="AL66:AL67"/>
    <mergeCell ref="AM66:AM67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D66:D67"/>
    <mergeCell ref="E66:E67"/>
    <mergeCell ref="F66:F67"/>
    <mergeCell ref="G66:G67"/>
    <mergeCell ref="H66:H67"/>
    <mergeCell ref="I66:I67"/>
    <mergeCell ref="AN64:AN65"/>
    <mergeCell ref="AO64:AO65"/>
    <mergeCell ref="AP64:AP65"/>
    <mergeCell ref="AB64:AB65"/>
    <mergeCell ref="AC64:AC65"/>
    <mergeCell ref="AD64:AD65"/>
    <mergeCell ref="AE64:AE65"/>
    <mergeCell ref="AF64:AF65"/>
    <mergeCell ref="AG64:AG65"/>
    <mergeCell ref="V64:V65"/>
    <mergeCell ref="W64:W65"/>
    <mergeCell ref="X64:X65"/>
    <mergeCell ref="Y64:Y65"/>
    <mergeCell ref="Z64:Z65"/>
    <mergeCell ref="AA64:AA65"/>
    <mergeCell ref="P64:P65"/>
    <mergeCell ref="Q64:Q65"/>
    <mergeCell ref="R64:R65"/>
    <mergeCell ref="AQ64:AQ65"/>
    <mergeCell ref="AR64:AR65"/>
    <mergeCell ref="AS64:AS65"/>
    <mergeCell ref="AH64:AH65"/>
    <mergeCell ref="AI64:AI65"/>
    <mergeCell ref="AJ64:AJ65"/>
    <mergeCell ref="AK64:AK65"/>
    <mergeCell ref="AL64:AL65"/>
    <mergeCell ref="AM64:AM65"/>
    <mergeCell ref="S64:S65"/>
    <mergeCell ref="T64:T65"/>
    <mergeCell ref="U64:U65"/>
    <mergeCell ref="J64:J65"/>
    <mergeCell ref="K64:K65"/>
    <mergeCell ref="L64:L65"/>
    <mergeCell ref="M64:M65"/>
    <mergeCell ref="N64:N65"/>
    <mergeCell ref="O64:O65"/>
    <mergeCell ref="D64:D65"/>
    <mergeCell ref="E64:E65"/>
    <mergeCell ref="F64:F65"/>
    <mergeCell ref="G64:G65"/>
    <mergeCell ref="H64:H65"/>
    <mergeCell ref="I64:I65"/>
    <mergeCell ref="AN62:AN63"/>
    <mergeCell ref="AO62:AO63"/>
    <mergeCell ref="AP62:AP63"/>
    <mergeCell ref="AB62:AB63"/>
    <mergeCell ref="AC62:AC63"/>
    <mergeCell ref="AD62:AD63"/>
    <mergeCell ref="AE62:AE63"/>
    <mergeCell ref="AF62:AF63"/>
    <mergeCell ref="AG62:AG63"/>
    <mergeCell ref="V62:V63"/>
    <mergeCell ref="W62:W63"/>
    <mergeCell ref="X62:X63"/>
    <mergeCell ref="Y62:Y63"/>
    <mergeCell ref="Z62:Z63"/>
    <mergeCell ref="AA62:AA63"/>
    <mergeCell ref="P62:P63"/>
    <mergeCell ref="Q62:Q63"/>
    <mergeCell ref="R62:R63"/>
    <mergeCell ref="AQ62:AQ63"/>
    <mergeCell ref="AR62:AR63"/>
    <mergeCell ref="AS62:AS63"/>
    <mergeCell ref="AH62:AH63"/>
    <mergeCell ref="AI62:AI63"/>
    <mergeCell ref="AJ62:AJ63"/>
    <mergeCell ref="AK62:AK63"/>
    <mergeCell ref="AL62:AL63"/>
    <mergeCell ref="AM62:AM63"/>
    <mergeCell ref="S62:S63"/>
    <mergeCell ref="T62:T63"/>
    <mergeCell ref="U62:U63"/>
    <mergeCell ref="J62:J63"/>
    <mergeCell ref="K62:K63"/>
    <mergeCell ref="L62:L63"/>
    <mergeCell ref="M62:M63"/>
    <mergeCell ref="N62:N63"/>
    <mergeCell ref="O62:O63"/>
    <mergeCell ref="D62:D63"/>
    <mergeCell ref="E62:E63"/>
    <mergeCell ref="F62:F63"/>
    <mergeCell ref="G62:G63"/>
    <mergeCell ref="H62:H63"/>
    <mergeCell ref="I62:I63"/>
    <mergeCell ref="AN60:AN61"/>
    <mergeCell ref="AO60:AO61"/>
    <mergeCell ref="AP60:AP61"/>
    <mergeCell ref="AB60:AB61"/>
    <mergeCell ref="AC60:AC61"/>
    <mergeCell ref="AD60:AD61"/>
    <mergeCell ref="AE60:AE61"/>
    <mergeCell ref="AF60:AF61"/>
    <mergeCell ref="AG60:AG61"/>
    <mergeCell ref="V60:V61"/>
    <mergeCell ref="W60:W61"/>
    <mergeCell ref="X60:X61"/>
    <mergeCell ref="Y60:Y61"/>
    <mergeCell ref="Z60:Z61"/>
    <mergeCell ref="AA60:AA61"/>
    <mergeCell ref="P60:P61"/>
    <mergeCell ref="Q60:Q61"/>
    <mergeCell ref="R60:R61"/>
    <mergeCell ref="AQ60:AQ61"/>
    <mergeCell ref="AR60:AR61"/>
    <mergeCell ref="AS60:AS61"/>
    <mergeCell ref="AH60:AH61"/>
    <mergeCell ref="AI60:AI61"/>
    <mergeCell ref="AJ60:AJ61"/>
    <mergeCell ref="AK60:AK61"/>
    <mergeCell ref="AL60:AL61"/>
    <mergeCell ref="AM60:AM61"/>
    <mergeCell ref="S60:S61"/>
    <mergeCell ref="T60:T61"/>
    <mergeCell ref="U60:U61"/>
    <mergeCell ref="J60:J61"/>
    <mergeCell ref="K60:K61"/>
    <mergeCell ref="L60:L61"/>
    <mergeCell ref="M60:M61"/>
    <mergeCell ref="N60:N61"/>
    <mergeCell ref="O60:O61"/>
    <mergeCell ref="D60:D61"/>
    <mergeCell ref="E60:E61"/>
    <mergeCell ref="F60:F61"/>
    <mergeCell ref="G60:G61"/>
    <mergeCell ref="H60:H61"/>
    <mergeCell ref="I60:I61"/>
    <mergeCell ref="AN58:AN59"/>
    <mergeCell ref="AO58:AO59"/>
    <mergeCell ref="AP58:AP5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AQ58:AQ59"/>
    <mergeCell ref="AR58:AR59"/>
    <mergeCell ref="AS58:AS59"/>
    <mergeCell ref="AH58:AH59"/>
    <mergeCell ref="AI58:AI59"/>
    <mergeCell ref="AJ58:AJ59"/>
    <mergeCell ref="AK58:AK59"/>
    <mergeCell ref="AL58:AL59"/>
    <mergeCell ref="AM58:AM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D58:D59"/>
    <mergeCell ref="E58:E59"/>
    <mergeCell ref="F58:F59"/>
    <mergeCell ref="G58:G59"/>
    <mergeCell ref="H58:H59"/>
    <mergeCell ref="I58:I59"/>
    <mergeCell ref="AN56:AN57"/>
    <mergeCell ref="AO56:AO57"/>
    <mergeCell ref="AP56:AP57"/>
    <mergeCell ref="AB56:AB57"/>
    <mergeCell ref="AC56:AC57"/>
    <mergeCell ref="AD56:AD57"/>
    <mergeCell ref="AE56:AE57"/>
    <mergeCell ref="AF56:AF57"/>
    <mergeCell ref="AG56:AG57"/>
    <mergeCell ref="V56:V57"/>
    <mergeCell ref="W56:W57"/>
    <mergeCell ref="X56:X57"/>
    <mergeCell ref="Y56:Y57"/>
    <mergeCell ref="Z56:Z57"/>
    <mergeCell ref="AA56:AA57"/>
    <mergeCell ref="P56:P57"/>
    <mergeCell ref="Q56:Q57"/>
    <mergeCell ref="R56:R57"/>
    <mergeCell ref="AQ56:AQ57"/>
    <mergeCell ref="AR56:AR57"/>
    <mergeCell ref="AS56:AS57"/>
    <mergeCell ref="AH56:AH57"/>
    <mergeCell ref="AI56:AI57"/>
    <mergeCell ref="AJ56:AJ57"/>
    <mergeCell ref="AK56:AK57"/>
    <mergeCell ref="AL56:AL57"/>
    <mergeCell ref="AM56:AM57"/>
    <mergeCell ref="S56:S57"/>
    <mergeCell ref="T56:T57"/>
    <mergeCell ref="U56:U57"/>
    <mergeCell ref="J56:J57"/>
    <mergeCell ref="K56:K57"/>
    <mergeCell ref="L56:L57"/>
    <mergeCell ref="M56:M57"/>
    <mergeCell ref="N56:N57"/>
    <mergeCell ref="O56:O57"/>
    <mergeCell ref="AI37:AK37"/>
    <mergeCell ref="AM37:AO37"/>
    <mergeCell ref="K38:M38"/>
    <mergeCell ref="O38:Q38"/>
    <mergeCell ref="S38:U38"/>
    <mergeCell ref="W38:Y38"/>
    <mergeCell ref="AA38:AC38"/>
    <mergeCell ref="AE38:AG38"/>
    <mergeCell ref="D56:D57"/>
    <mergeCell ref="E56:E57"/>
    <mergeCell ref="F56:F57"/>
    <mergeCell ref="G56:G57"/>
    <mergeCell ref="H56:H57"/>
    <mergeCell ref="I56:I57"/>
    <mergeCell ref="AI38:AK38"/>
    <mergeCell ref="AM38:AO38"/>
    <mergeCell ref="K55:M55"/>
    <mergeCell ref="O55:Q55"/>
    <mergeCell ref="S55:U55"/>
    <mergeCell ref="W55:Y55"/>
    <mergeCell ref="AA55:AC55"/>
    <mergeCell ref="AE55:AG55"/>
    <mergeCell ref="AI55:AK55"/>
    <mergeCell ref="AM55:AO55"/>
    <mergeCell ref="AR33:AR35"/>
    <mergeCell ref="AS33:AS35"/>
    <mergeCell ref="B36:AS36"/>
    <mergeCell ref="A37:B37"/>
    <mergeCell ref="K37:M37"/>
    <mergeCell ref="O37:Q37"/>
    <mergeCell ref="S37:U37"/>
    <mergeCell ref="W37:Y37"/>
    <mergeCell ref="AJ33:AJ35"/>
    <mergeCell ref="AK33:AK35"/>
    <mergeCell ref="AL33:AL35"/>
    <mergeCell ref="AM33:AM35"/>
    <mergeCell ref="AN33:AN35"/>
    <mergeCell ref="AO33:AO35"/>
    <mergeCell ref="AD33:AD35"/>
    <mergeCell ref="AE33:AE35"/>
    <mergeCell ref="AF33:AF35"/>
    <mergeCell ref="AG33:AG35"/>
    <mergeCell ref="AH33:AH35"/>
    <mergeCell ref="AI33:AI35"/>
    <mergeCell ref="X33:X35"/>
    <mergeCell ref="Y33:Y35"/>
    <mergeCell ref="AA37:AC37"/>
    <mergeCell ref="AE37:AG37"/>
    <mergeCell ref="AC33:AC35"/>
    <mergeCell ref="R33:R35"/>
    <mergeCell ref="S33:S35"/>
    <mergeCell ref="T33:T35"/>
    <mergeCell ref="U33:U35"/>
    <mergeCell ref="V33:V35"/>
    <mergeCell ref="W33:W35"/>
    <mergeCell ref="AP33:AP35"/>
    <mergeCell ref="AQ33:AQ35"/>
    <mergeCell ref="D33:D35"/>
    <mergeCell ref="E33:E35"/>
    <mergeCell ref="F33:F35"/>
    <mergeCell ref="G33:G35"/>
    <mergeCell ref="H33:H35"/>
    <mergeCell ref="I33:I35"/>
    <mergeCell ref="J33:J35"/>
    <mergeCell ref="K33:K35"/>
    <mergeCell ref="K32:M32"/>
    <mergeCell ref="K26:M26"/>
    <mergeCell ref="O26:Q26"/>
    <mergeCell ref="S26:U26"/>
    <mergeCell ref="W26:Y26"/>
    <mergeCell ref="AA26:AC26"/>
    <mergeCell ref="AE26:AG26"/>
    <mergeCell ref="AI26:AK26"/>
    <mergeCell ref="AM26:AO26"/>
    <mergeCell ref="L33:L35"/>
    <mergeCell ref="M33:M35"/>
    <mergeCell ref="N33:N35"/>
    <mergeCell ref="O33:O35"/>
    <mergeCell ref="P33:P35"/>
    <mergeCell ref="Q33:Q35"/>
    <mergeCell ref="AI32:AK32"/>
    <mergeCell ref="AM32:AO32"/>
    <mergeCell ref="O32:Q32"/>
    <mergeCell ref="S32:U32"/>
    <mergeCell ref="W32:Y32"/>
    <mergeCell ref="AA32:AC32"/>
    <mergeCell ref="AE32:AG32"/>
    <mergeCell ref="Z33:Z35"/>
    <mergeCell ref="AA33:AA35"/>
    <mergeCell ref="AB33:AB35"/>
    <mergeCell ref="C20:C23"/>
    <mergeCell ref="B24:AS24"/>
    <mergeCell ref="A25:B25"/>
    <mergeCell ref="K25:M25"/>
    <mergeCell ref="O25:Q25"/>
    <mergeCell ref="S25:U25"/>
    <mergeCell ref="W25:Y25"/>
    <mergeCell ref="AA25:AC25"/>
    <mergeCell ref="AE25:AG25"/>
    <mergeCell ref="AI25:AK25"/>
    <mergeCell ref="J18:J23"/>
    <mergeCell ref="S18:S23"/>
    <mergeCell ref="T18:T23"/>
    <mergeCell ref="U18:U23"/>
    <mergeCell ref="V18:V23"/>
    <mergeCell ref="AQ18:AQ23"/>
    <mergeCell ref="D18:D23"/>
    <mergeCell ref="E18:E23"/>
    <mergeCell ref="F18:F23"/>
    <mergeCell ref="G18:G23"/>
    <mergeCell ref="H18:H23"/>
    <mergeCell ref="I18:I23"/>
    <mergeCell ref="AM25:AO25"/>
    <mergeCell ref="AI13:AK13"/>
    <mergeCell ref="AM13:AO13"/>
    <mergeCell ref="K16:M16"/>
    <mergeCell ref="O16:Q16"/>
    <mergeCell ref="S16:U16"/>
    <mergeCell ref="W16:Y16"/>
    <mergeCell ref="AA16:AC16"/>
    <mergeCell ref="AE16:AG16"/>
    <mergeCell ref="AI16:AK16"/>
    <mergeCell ref="AM16:AO16"/>
    <mergeCell ref="K13:M13"/>
    <mergeCell ref="O13:Q13"/>
    <mergeCell ref="S13:U13"/>
    <mergeCell ref="W13:Y13"/>
    <mergeCell ref="AA13:AC13"/>
    <mergeCell ref="AE13:AG13"/>
    <mergeCell ref="B11:AS11"/>
    <mergeCell ref="A12:B12"/>
    <mergeCell ref="K12:M12"/>
    <mergeCell ref="O12:Q12"/>
    <mergeCell ref="S12:U12"/>
    <mergeCell ref="W12:Y12"/>
    <mergeCell ref="AA12:AC12"/>
    <mergeCell ref="AE12:AG12"/>
    <mergeCell ref="AI12:AK12"/>
    <mergeCell ref="AM12:AO12"/>
    <mergeCell ref="AN9:AN10"/>
    <mergeCell ref="AO9:AO10"/>
    <mergeCell ref="AP9:AP10"/>
    <mergeCell ref="AQ9:AQ10"/>
    <mergeCell ref="AR9:AR10"/>
    <mergeCell ref="AS9:AS10"/>
    <mergeCell ref="AH9:AH10"/>
    <mergeCell ref="AI9:AI10"/>
    <mergeCell ref="AJ9:AJ10"/>
    <mergeCell ref="AK9:AK10"/>
    <mergeCell ref="AL9:AL10"/>
    <mergeCell ref="AM9:AM10"/>
    <mergeCell ref="T9:T10"/>
    <mergeCell ref="U9:U10"/>
    <mergeCell ref="AI8:AL8"/>
    <mergeCell ref="AM8:AP8"/>
    <mergeCell ref="G9:G10"/>
    <mergeCell ref="H9:H10"/>
    <mergeCell ref="I9:I10"/>
    <mergeCell ref="K9:K10"/>
    <mergeCell ref="L9:L10"/>
    <mergeCell ref="M9:M10"/>
    <mergeCell ref="N9:N10"/>
    <mergeCell ref="O9:O10"/>
    <mergeCell ref="AB9:AB10"/>
    <mergeCell ref="AC9:AC10"/>
    <mergeCell ref="AD9:AD10"/>
    <mergeCell ref="AE9:AE10"/>
    <mergeCell ref="AF9:AF10"/>
    <mergeCell ref="AG9:AG10"/>
    <mergeCell ref="V9:V10"/>
    <mergeCell ref="W9:W10"/>
    <mergeCell ref="X9:X10"/>
    <mergeCell ref="Y9:Y10"/>
    <mergeCell ref="Z9:Z10"/>
    <mergeCell ref="AA9:AA10"/>
    <mergeCell ref="C1:AT2"/>
    <mergeCell ref="A7:A10"/>
    <mergeCell ref="B7:B10"/>
    <mergeCell ref="C7:C10"/>
    <mergeCell ref="D7:E9"/>
    <mergeCell ref="F7:J7"/>
    <mergeCell ref="K7:R7"/>
    <mergeCell ref="S7:Z7"/>
    <mergeCell ref="AA7:AH7"/>
    <mergeCell ref="AI7:AP7"/>
    <mergeCell ref="AQ7:AS8"/>
    <mergeCell ref="F8:F10"/>
    <mergeCell ref="G8:I8"/>
    <mergeCell ref="J8:J10"/>
    <mergeCell ref="K8:N8"/>
    <mergeCell ref="O8:R8"/>
    <mergeCell ref="S8:V8"/>
    <mergeCell ref="W8:Z8"/>
    <mergeCell ref="AA8:AD8"/>
    <mergeCell ref="AE8:AH8"/>
    <mergeCell ref="P9:P10"/>
    <mergeCell ref="Q9:Q10"/>
    <mergeCell ref="R9:R10"/>
    <mergeCell ref="S9:S10"/>
  </mergeCells>
  <printOptions horizontalCentered="1" gridLinesSet="0"/>
  <pageMargins left="0" right="0" top="0.59055118110236227" bottom="0" header="0.19685039370078741" footer="0"/>
  <pageSetup paperSize="9" scale="40" fitToWidth="420" fitToHeight="297" orientation="landscape" blackAndWhite="1" r:id="rId1"/>
  <headerFooter alignWithMargins="0">
    <oddFooter>&amp;R&amp;P</oddFooter>
  </headerFooter>
  <rowBreaks count="3" manualBreakCount="3">
    <brk id="31" max="44" man="1"/>
    <brk id="49" max="44" man="1"/>
    <brk id="63" max="4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A76"/>
  <sheetViews>
    <sheetView showGridLines="0" view="pageBreakPreview" topLeftCell="A4" zoomScale="50" zoomScaleNormal="50" zoomScaleSheetLayoutView="50" workbookViewId="0">
      <selection activeCell="C1" sqref="C1:AT2"/>
    </sheetView>
  </sheetViews>
  <sheetFormatPr defaultColWidth="8.77734375" defaultRowHeight="13.2" x14ac:dyDescent="0.25"/>
  <cols>
    <col min="1" max="1" width="14.5546875" style="53" customWidth="1"/>
    <col min="2" max="2" width="79.77734375" style="53" customWidth="1"/>
    <col min="3" max="3" width="14.5546875" style="53" customWidth="1"/>
    <col min="4" max="4" width="6.5546875" style="53" customWidth="1"/>
    <col min="5" max="6" width="9.5546875" style="53" customWidth="1"/>
    <col min="7" max="8" width="6.5546875" style="53" customWidth="1"/>
    <col min="9" max="10" width="8.5546875" style="53" customWidth="1"/>
    <col min="11" max="12" width="4.5546875" style="53" customWidth="1"/>
    <col min="13" max="13" width="6" style="53" customWidth="1"/>
    <col min="14" max="16" width="4.5546875" style="53" customWidth="1"/>
    <col min="17" max="17" width="6.21875" style="53" customWidth="1"/>
    <col min="18" max="20" width="4.5546875" style="53" customWidth="1"/>
    <col min="21" max="21" width="6.44140625" style="53" customWidth="1"/>
    <col min="22" max="42" width="4.5546875" style="53" customWidth="1"/>
    <col min="43" max="43" width="8.5546875" style="53" customWidth="1"/>
    <col min="44" max="45" width="5.5546875" style="53" customWidth="1"/>
    <col min="46" max="16384" width="8.77734375" style="53"/>
  </cols>
  <sheetData>
    <row r="1" spans="1:46" x14ac:dyDescent="0.25">
      <c r="C1" s="761" t="s">
        <v>357</v>
      </c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1"/>
      <c r="AL1" s="761"/>
      <c r="AM1" s="761"/>
      <c r="AN1" s="761"/>
      <c r="AO1" s="761"/>
      <c r="AP1" s="761"/>
      <c r="AQ1" s="761"/>
      <c r="AR1" s="761"/>
      <c r="AS1" s="761"/>
      <c r="AT1" s="761"/>
    </row>
    <row r="2" spans="1:46" x14ac:dyDescent="0.25"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761"/>
      <c r="Q2" s="761"/>
      <c r="R2" s="761"/>
      <c r="S2" s="761"/>
      <c r="T2" s="761"/>
      <c r="U2" s="761"/>
      <c r="V2" s="761"/>
      <c r="W2" s="761"/>
      <c r="X2" s="761"/>
      <c r="Y2" s="761"/>
      <c r="Z2" s="761"/>
      <c r="AA2" s="761"/>
      <c r="AB2" s="761"/>
      <c r="AC2" s="761"/>
      <c r="AD2" s="761"/>
      <c r="AE2" s="761"/>
      <c r="AF2" s="761"/>
      <c r="AG2" s="761"/>
      <c r="AH2" s="761"/>
      <c r="AI2" s="761"/>
      <c r="AJ2" s="761"/>
      <c r="AK2" s="761"/>
      <c r="AL2" s="761"/>
      <c r="AM2" s="761"/>
      <c r="AN2" s="761"/>
      <c r="AO2" s="761"/>
      <c r="AP2" s="761"/>
      <c r="AQ2" s="761"/>
      <c r="AR2" s="761"/>
      <c r="AS2" s="761"/>
      <c r="AT2" s="761"/>
    </row>
    <row r="3" spans="1:46" ht="22.8" x14ac:dyDescent="0.4">
      <c r="C3" s="434"/>
      <c r="U3" s="57"/>
      <c r="V3" s="57"/>
    </row>
    <row r="4" spans="1:46" ht="51" customHeight="1" x14ac:dyDescent="0.5">
      <c r="B4" s="58"/>
      <c r="C4" s="435" t="s">
        <v>253</v>
      </c>
      <c r="D4" s="436"/>
      <c r="F4" s="436"/>
      <c r="G4" s="435" t="s">
        <v>355</v>
      </c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</row>
    <row r="5" spans="1:46" ht="42" customHeight="1" x14ac:dyDescent="0.5">
      <c r="G5" s="435" t="s">
        <v>356</v>
      </c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U5" s="437"/>
      <c r="V5" s="57"/>
    </row>
    <row r="6" spans="1:46" ht="81.75" customHeight="1" thickBot="1" x14ac:dyDescent="0.3">
      <c r="U6" s="437"/>
    </row>
    <row r="7" spans="1:46" s="56" customFormat="1" ht="55.5" customHeight="1" thickBot="1" x14ac:dyDescent="0.35">
      <c r="A7" s="728" t="s">
        <v>112</v>
      </c>
      <c r="B7" s="735" t="s">
        <v>135</v>
      </c>
      <c r="C7" s="696" t="s">
        <v>51</v>
      </c>
      <c r="D7" s="715" t="s">
        <v>142</v>
      </c>
      <c r="E7" s="716"/>
      <c r="F7" s="721" t="s">
        <v>101</v>
      </c>
      <c r="G7" s="722"/>
      <c r="H7" s="722"/>
      <c r="I7" s="722"/>
      <c r="J7" s="723"/>
      <c r="K7" s="700" t="s">
        <v>106</v>
      </c>
      <c r="L7" s="701"/>
      <c r="M7" s="701"/>
      <c r="N7" s="701"/>
      <c r="O7" s="701"/>
      <c r="P7" s="701"/>
      <c r="Q7" s="701"/>
      <c r="R7" s="702"/>
      <c r="S7" s="700" t="s">
        <v>107</v>
      </c>
      <c r="T7" s="701"/>
      <c r="U7" s="701"/>
      <c r="V7" s="701"/>
      <c r="W7" s="701"/>
      <c r="X7" s="701"/>
      <c r="Y7" s="701"/>
      <c r="Z7" s="702"/>
      <c r="AA7" s="700" t="s">
        <v>108</v>
      </c>
      <c r="AB7" s="701"/>
      <c r="AC7" s="701"/>
      <c r="AD7" s="701"/>
      <c r="AE7" s="701"/>
      <c r="AF7" s="701"/>
      <c r="AG7" s="701"/>
      <c r="AH7" s="702"/>
      <c r="AI7" s="700" t="s">
        <v>109</v>
      </c>
      <c r="AJ7" s="701"/>
      <c r="AK7" s="701"/>
      <c r="AL7" s="701"/>
      <c r="AM7" s="701"/>
      <c r="AN7" s="701"/>
      <c r="AO7" s="701"/>
      <c r="AP7" s="702"/>
      <c r="AQ7" s="700" t="s">
        <v>127</v>
      </c>
      <c r="AR7" s="701"/>
      <c r="AS7" s="731"/>
    </row>
    <row r="8" spans="1:46" s="56" customFormat="1" ht="52.5" customHeight="1" thickBot="1" x14ac:dyDescent="0.35">
      <c r="A8" s="729"/>
      <c r="B8" s="736"/>
      <c r="C8" s="697"/>
      <c r="D8" s="717"/>
      <c r="E8" s="718"/>
      <c r="F8" s="724" t="s">
        <v>111</v>
      </c>
      <c r="G8" s="726" t="s">
        <v>102</v>
      </c>
      <c r="H8" s="727"/>
      <c r="I8" s="727"/>
      <c r="J8" s="712" t="s">
        <v>104</v>
      </c>
      <c r="K8" s="698" t="s">
        <v>119</v>
      </c>
      <c r="L8" s="698"/>
      <c r="M8" s="698"/>
      <c r="N8" s="699"/>
      <c r="O8" s="698" t="s">
        <v>123</v>
      </c>
      <c r="P8" s="698"/>
      <c r="Q8" s="698"/>
      <c r="R8" s="699"/>
      <c r="S8" s="698" t="s">
        <v>120</v>
      </c>
      <c r="T8" s="698"/>
      <c r="U8" s="698"/>
      <c r="V8" s="699"/>
      <c r="W8" s="698" t="s">
        <v>124</v>
      </c>
      <c r="X8" s="698"/>
      <c r="Y8" s="698"/>
      <c r="Z8" s="699"/>
      <c r="AA8" s="698" t="s">
        <v>121</v>
      </c>
      <c r="AB8" s="698"/>
      <c r="AC8" s="698"/>
      <c r="AD8" s="699"/>
      <c r="AE8" s="698" t="s">
        <v>125</v>
      </c>
      <c r="AF8" s="698"/>
      <c r="AG8" s="698"/>
      <c r="AH8" s="699"/>
      <c r="AI8" s="698" t="s">
        <v>122</v>
      </c>
      <c r="AJ8" s="698"/>
      <c r="AK8" s="698"/>
      <c r="AL8" s="699"/>
      <c r="AM8" s="698" t="s">
        <v>126</v>
      </c>
      <c r="AN8" s="698"/>
      <c r="AO8" s="698"/>
      <c r="AP8" s="699"/>
      <c r="AQ8" s="732"/>
      <c r="AR8" s="733"/>
      <c r="AS8" s="734"/>
    </row>
    <row r="9" spans="1:46" s="56" customFormat="1" ht="32.25" customHeight="1" thickBot="1" x14ac:dyDescent="0.35">
      <c r="A9" s="729"/>
      <c r="B9" s="736"/>
      <c r="C9" s="697"/>
      <c r="D9" s="719"/>
      <c r="E9" s="720"/>
      <c r="F9" s="724"/>
      <c r="G9" s="703" t="s">
        <v>103</v>
      </c>
      <c r="H9" s="705" t="s">
        <v>110</v>
      </c>
      <c r="I9" s="703" t="s">
        <v>105</v>
      </c>
      <c r="J9" s="713"/>
      <c r="K9" s="703" t="s">
        <v>116</v>
      </c>
      <c r="L9" s="705" t="s">
        <v>117</v>
      </c>
      <c r="M9" s="703" t="s">
        <v>118</v>
      </c>
      <c r="N9" s="707" t="s">
        <v>246</v>
      </c>
      <c r="O9" s="703" t="s">
        <v>116</v>
      </c>
      <c r="P9" s="705" t="s">
        <v>117</v>
      </c>
      <c r="Q9" s="703" t="s">
        <v>118</v>
      </c>
      <c r="R9" s="707" t="s">
        <v>246</v>
      </c>
      <c r="S9" s="703" t="s">
        <v>116</v>
      </c>
      <c r="T9" s="705" t="s">
        <v>117</v>
      </c>
      <c r="U9" s="703" t="s">
        <v>118</v>
      </c>
      <c r="V9" s="707" t="s">
        <v>246</v>
      </c>
      <c r="W9" s="703" t="s">
        <v>116</v>
      </c>
      <c r="X9" s="705" t="s">
        <v>117</v>
      </c>
      <c r="Y9" s="703" t="s">
        <v>118</v>
      </c>
      <c r="Z9" s="707" t="s">
        <v>246</v>
      </c>
      <c r="AA9" s="703" t="s">
        <v>116</v>
      </c>
      <c r="AB9" s="705" t="s">
        <v>117</v>
      </c>
      <c r="AC9" s="703" t="s">
        <v>118</v>
      </c>
      <c r="AD9" s="707" t="s">
        <v>246</v>
      </c>
      <c r="AE9" s="703" t="s">
        <v>116</v>
      </c>
      <c r="AF9" s="705" t="s">
        <v>117</v>
      </c>
      <c r="AG9" s="703" t="s">
        <v>118</v>
      </c>
      <c r="AH9" s="707" t="s">
        <v>246</v>
      </c>
      <c r="AI9" s="703" t="s">
        <v>116</v>
      </c>
      <c r="AJ9" s="705" t="s">
        <v>117</v>
      </c>
      <c r="AK9" s="703" t="s">
        <v>118</v>
      </c>
      <c r="AL9" s="707" t="s">
        <v>246</v>
      </c>
      <c r="AM9" s="703" t="s">
        <v>116</v>
      </c>
      <c r="AN9" s="705" t="s">
        <v>117</v>
      </c>
      <c r="AO9" s="703" t="s">
        <v>118</v>
      </c>
      <c r="AP9" s="707" t="s">
        <v>246</v>
      </c>
      <c r="AQ9" s="697" t="s">
        <v>128</v>
      </c>
      <c r="AR9" s="696" t="s">
        <v>129</v>
      </c>
      <c r="AS9" s="697" t="s">
        <v>130</v>
      </c>
    </row>
    <row r="10" spans="1:46" s="56" customFormat="1" ht="136.5" customHeight="1" thickBot="1" x14ac:dyDescent="0.35">
      <c r="A10" s="730"/>
      <c r="B10" s="762"/>
      <c r="C10" s="697"/>
      <c r="D10" s="109" t="s">
        <v>113</v>
      </c>
      <c r="E10" s="109" t="s">
        <v>114</v>
      </c>
      <c r="F10" s="725"/>
      <c r="G10" s="704"/>
      <c r="H10" s="706"/>
      <c r="I10" s="704"/>
      <c r="J10" s="714"/>
      <c r="K10" s="704"/>
      <c r="L10" s="706"/>
      <c r="M10" s="704"/>
      <c r="N10" s="708"/>
      <c r="O10" s="704"/>
      <c r="P10" s="706"/>
      <c r="Q10" s="704"/>
      <c r="R10" s="708"/>
      <c r="S10" s="704"/>
      <c r="T10" s="706"/>
      <c r="U10" s="704"/>
      <c r="V10" s="708"/>
      <c r="W10" s="704"/>
      <c r="X10" s="706"/>
      <c r="Y10" s="704"/>
      <c r="Z10" s="708"/>
      <c r="AA10" s="704"/>
      <c r="AB10" s="706"/>
      <c r="AC10" s="704"/>
      <c r="AD10" s="708"/>
      <c r="AE10" s="704"/>
      <c r="AF10" s="706"/>
      <c r="AG10" s="704"/>
      <c r="AH10" s="708"/>
      <c r="AI10" s="704"/>
      <c r="AJ10" s="706"/>
      <c r="AK10" s="704"/>
      <c r="AL10" s="708"/>
      <c r="AM10" s="704"/>
      <c r="AN10" s="706"/>
      <c r="AO10" s="704"/>
      <c r="AP10" s="708"/>
      <c r="AQ10" s="697"/>
      <c r="AR10" s="763"/>
      <c r="AS10" s="697"/>
    </row>
    <row r="11" spans="1:46" s="54" customFormat="1" ht="23.25" customHeight="1" thickBot="1" x14ac:dyDescent="0.4">
      <c r="A11" s="171" t="s">
        <v>144</v>
      </c>
      <c r="B11" s="764" t="s">
        <v>131</v>
      </c>
      <c r="C11" s="765"/>
      <c r="D11" s="765"/>
      <c r="E11" s="765"/>
      <c r="F11" s="765"/>
      <c r="G11" s="765"/>
      <c r="H11" s="765"/>
      <c r="I11" s="765"/>
      <c r="J11" s="765"/>
      <c r="K11" s="765"/>
      <c r="L11" s="765"/>
      <c r="M11" s="765"/>
      <c r="N11" s="765"/>
      <c r="O11" s="765"/>
      <c r="P11" s="765"/>
      <c r="Q11" s="765"/>
      <c r="R11" s="765"/>
      <c r="S11" s="765"/>
      <c r="T11" s="765"/>
      <c r="U11" s="765"/>
      <c r="V11" s="765"/>
      <c r="W11" s="765"/>
      <c r="X11" s="765"/>
      <c r="Y11" s="765"/>
      <c r="Z11" s="765"/>
      <c r="AA11" s="765"/>
      <c r="AB11" s="765"/>
      <c r="AC11" s="765"/>
      <c r="AD11" s="765"/>
      <c r="AE11" s="765"/>
      <c r="AF11" s="765"/>
      <c r="AG11" s="765"/>
      <c r="AH11" s="765"/>
      <c r="AI11" s="765"/>
      <c r="AJ11" s="765"/>
      <c r="AK11" s="765"/>
      <c r="AL11" s="765"/>
      <c r="AM11" s="765"/>
      <c r="AN11" s="765"/>
      <c r="AO11" s="765"/>
      <c r="AP11" s="765"/>
      <c r="AQ11" s="765"/>
      <c r="AR11" s="765"/>
      <c r="AS11" s="766"/>
    </row>
    <row r="12" spans="1:46" s="5" customFormat="1" ht="45.75" customHeight="1" thickBot="1" x14ac:dyDescent="0.4">
      <c r="A12" s="767" t="s">
        <v>138</v>
      </c>
      <c r="B12" s="768"/>
      <c r="C12" s="172"/>
      <c r="D12" s="173">
        <f>D13+D16</f>
        <v>10</v>
      </c>
      <c r="E12" s="174">
        <f>E13+E16</f>
        <v>300</v>
      </c>
      <c r="F12" s="174"/>
      <c r="G12" s="175"/>
      <c r="H12" s="174"/>
      <c r="I12" s="175"/>
      <c r="J12" s="174"/>
      <c r="K12" s="769">
        <f>K13+K16</f>
        <v>0</v>
      </c>
      <c r="L12" s="770"/>
      <c r="M12" s="771"/>
      <c r="N12" s="176">
        <f>N13+N16</f>
        <v>0</v>
      </c>
      <c r="O12" s="769">
        <f>O13+O16</f>
        <v>3.5</v>
      </c>
      <c r="P12" s="770"/>
      <c r="Q12" s="771"/>
      <c r="R12" s="177">
        <f>R13+R16</f>
        <v>5</v>
      </c>
      <c r="S12" s="769">
        <f>S13+S16</f>
        <v>3.5</v>
      </c>
      <c r="T12" s="770"/>
      <c r="U12" s="771"/>
      <c r="V12" s="174">
        <f>V13+V16</f>
        <v>5</v>
      </c>
      <c r="W12" s="769">
        <f>W13+W16</f>
        <v>0</v>
      </c>
      <c r="X12" s="770"/>
      <c r="Y12" s="771"/>
      <c r="Z12" s="174">
        <f>Z13+Z16</f>
        <v>0</v>
      </c>
      <c r="AA12" s="769">
        <f>AA13+AA16</f>
        <v>0</v>
      </c>
      <c r="AB12" s="770"/>
      <c r="AC12" s="771"/>
      <c r="AD12" s="174">
        <f>AD13+AD16</f>
        <v>0</v>
      </c>
      <c r="AE12" s="769">
        <f>AE13+AE16</f>
        <v>0</v>
      </c>
      <c r="AF12" s="770"/>
      <c r="AG12" s="771"/>
      <c r="AH12" s="174">
        <f>AH13+AH16</f>
        <v>0</v>
      </c>
      <c r="AI12" s="769">
        <f>AI13+AI16</f>
        <v>0</v>
      </c>
      <c r="AJ12" s="770"/>
      <c r="AK12" s="771"/>
      <c r="AL12" s="174">
        <f>AL13+AL16</f>
        <v>0</v>
      </c>
      <c r="AM12" s="769">
        <f>AM13+AM16</f>
        <v>0</v>
      </c>
      <c r="AN12" s="770"/>
      <c r="AO12" s="771"/>
      <c r="AP12" s="174">
        <f>AP13+AP16</f>
        <v>0</v>
      </c>
      <c r="AQ12" s="178"/>
      <c r="AR12" s="179"/>
      <c r="AS12" s="180"/>
    </row>
    <row r="13" spans="1:46" s="3" customFormat="1" ht="40.5" customHeight="1" thickBot="1" x14ac:dyDescent="0.45">
      <c r="A13" s="181"/>
      <c r="B13" s="182" t="s">
        <v>46</v>
      </c>
      <c r="C13" s="172"/>
      <c r="D13" s="183">
        <f>SUM(D14:D15)</f>
        <v>5</v>
      </c>
      <c r="E13" s="183">
        <f>SUM(E14:E15)</f>
        <v>150</v>
      </c>
      <c r="F13" s="183"/>
      <c r="G13" s="183"/>
      <c r="H13" s="183"/>
      <c r="I13" s="183"/>
      <c r="J13" s="183"/>
      <c r="K13" s="772">
        <f>SUM(K14:M15)</f>
        <v>0</v>
      </c>
      <c r="L13" s="773"/>
      <c r="M13" s="774"/>
      <c r="N13" s="183">
        <f>SUM(N14:N15)</f>
        <v>0</v>
      </c>
      <c r="O13" s="772">
        <f>SUM(O14:Q15)</f>
        <v>3.5</v>
      </c>
      <c r="P13" s="773"/>
      <c r="Q13" s="774"/>
      <c r="R13" s="183">
        <f>SUM(R14:R15)</f>
        <v>5</v>
      </c>
      <c r="S13" s="772">
        <f>SUM(S14:U15)</f>
        <v>0</v>
      </c>
      <c r="T13" s="773"/>
      <c r="U13" s="774"/>
      <c r="V13" s="183">
        <f>SUM(V14:V15)</f>
        <v>0</v>
      </c>
      <c r="W13" s="772">
        <f>SUM(W14:Y15)</f>
        <v>0</v>
      </c>
      <c r="X13" s="773"/>
      <c r="Y13" s="774"/>
      <c r="Z13" s="183">
        <f>SUM(Z14:Z15)</f>
        <v>0</v>
      </c>
      <c r="AA13" s="772">
        <f>SUM(AA14:AC15)</f>
        <v>0</v>
      </c>
      <c r="AB13" s="773"/>
      <c r="AC13" s="774"/>
      <c r="AD13" s="183">
        <f>SUM(AD14:AD15)</f>
        <v>0</v>
      </c>
      <c r="AE13" s="772">
        <f>SUM(AE14:AG15)</f>
        <v>0</v>
      </c>
      <c r="AF13" s="773"/>
      <c r="AG13" s="774"/>
      <c r="AH13" s="183">
        <f>SUM(AH14:AH15)</f>
        <v>0</v>
      </c>
      <c r="AI13" s="772">
        <f>SUM(AI14:AK15)</f>
        <v>0</v>
      </c>
      <c r="AJ13" s="773"/>
      <c r="AK13" s="774"/>
      <c r="AL13" s="183">
        <f>SUM(AL14:AL15)</f>
        <v>0</v>
      </c>
      <c r="AM13" s="772">
        <f>SUM(AM14:AO15)</f>
        <v>0</v>
      </c>
      <c r="AN13" s="773"/>
      <c r="AO13" s="774"/>
      <c r="AP13" s="183">
        <f>SUM(AP14:AP15)</f>
        <v>0</v>
      </c>
      <c r="AQ13" s="186"/>
      <c r="AR13" s="94"/>
      <c r="AS13" s="180"/>
    </row>
    <row r="14" spans="1:46" s="98" customFormat="1" ht="49.5" customHeight="1" x14ac:dyDescent="0.4">
      <c r="A14" s="202" t="s">
        <v>207</v>
      </c>
      <c r="B14" s="130" t="s">
        <v>201</v>
      </c>
      <c r="C14" s="189" t="s">
        <v>204</v>
      </c>
      <c r="D14" s="190">
        <f>R14</f>
        <v>3</v>
      </c>
      <c r="E14" s="191">
        <f>D14*30</f>
        <v>90</v>
      </c>
      <c r="F14" s="191">
        <f t="shared" ref="F14:F15" si="0">G14+H14+I14</f>
        <v>32</v>
      </c>
      <c r="G14" s="192">
        <f>16*O14</f>
        <v>16</v>
      </c>
      <c r="H14" s="191"/>
      <c r="I14" s="192">
        <f>16*Q14</f>
        <v>16</v>
      </c>
      <c r="J14" s="191">
        <f t="shared" ref="J14:J15" si="1">E14-F14</f>
        <v>58</v>
      </c>
      <c r="K14" s="197"/>
      <c r="L14" s="204"/>
      <c r="M14" s="205"/>
      <c r="N14" s="196"/>
      <c r="O14" s="197">
        <v>1</v>
      </c>
      <c r="P14" s="204"/>
      <c r="Q14" s="205">
        <v>1</v>
      </c>
      <c r="R14" s="196">
        <v>3</v>
      </c>
      <c r="S14" s="193"/>
      <c r="T14" s="204"/>
      <c r="U14" s="198"/>
      <c r="V14" s="196"/>
      <c r="W14" s="193"/>
      <c r="X14" s="204"/>
      <c r="Y14" s="198"/>
      <c r="Z14" s="196"/>
      <c r="AA14" s="193"/>
      <c r="AB14" s="204"/>
      <c r="AC14" s="198"/>
      <c r="AD14" s="196"/>
      <c r="AE14" s="206"/>
      <c r="AF14" s="204"/>
      <c r="AG14" s="195"/>
      <c r="AH14" s="196"/>
      <c r="AI14" s="206"/>
      <c r="AJ14" s="204"/>
      <c r="AK14" s="198"/>
      <c r="AL14" s="196"/>
      <c r="AM14" s="193"/>
      <c r="AN14" s="194"/>
      <c r="AO14" s="198"/>
      <c r="AP14" s="199"/>
      <c r="AQ14" s="207">
        <v>2</v>
      </c>
      <c r="AR14" s="203"/>
      <c r="AS14" s="190"/>
    </row>
    <row r="15" spans="1:46" s="98" customFormat="1" ht="31.5" customHeight="1" thickBot="1" x14ac:dyDescent="0.45">
      <c r="A15" s="202" t="s">
        <v>209</v>
      </c>
      <c r="B15" s="139" t="s">
        <v>202</v>
      </c>
      <c r="C15" s="189" t="s">
        <v>204</v>
      </c>
      <c r="D15" s="203">
        <f>R15</f>
        <v>2</v>
      </c>
      <c r="E15" s="191">
        <f>D15*30</f>
        <v>60</v>
      </c>
      <c r="F15" s="191">
        <f t="shared" si="0"/>
        <v>24</v>
      </c>
      <c r="G15" s="192">
        <f>O15*16</f>
        <v>16</v>
      </c>
      <c r="H15" s="191"/>
      <c r="I15" s="192">
        <f>16*Q15</f>
        <v>8</v>
      </c>
      <c r="J15" s="191">
        <f t="shared" si="1"/>
        <v>36</v>
      </c>
      <c r="K15" s="197"/>
      <c r="L15" s="204"/>
      <c r="M15" s="392"/>
      <c r="N15" s="196"/>
      <c r="O15" s="197">
        <v>1</v>
      </c>
      <c r="P15" s="204"/>
      <c r="Q15" s="392">
        <v>0.5</v>
      </c>
      <c r="R15" s="196">
        <v>2</v>
      </c>
      <c r="S15" s="193"/>
      <c r="T15" s="204"/>
      <c r="U15" s="198"/>
      <c r="V15" s="196"/>
      <c r="W15" s="193"/>
      <c r="X15" s="204"/>
      <c r="Y15" s="198"/>
      <c r="Z15" s="196"/>
      <c r="AA15" s="193"/>
      <c r="AB15" s="204"/>
      <c r="AC15" s="198"/>
      <c r="AD15" s="196"/>
      <c r="AE15" s="206"/>
      <c r="AF15" s="204"/>
      <c r="AG15" s="195"/>
      <c r="AH15" s="196"/>
      <c r="AI15" s="206"/>
      <c r="AJ15" s="204"/>
      <c r="AK15" s="198"/>
      <c r="AL15" s="196"/>
      <c r="AM15" s="193"/>
      <c r="AN15" s="194"/>
      <c r="AO15" s="198"/>
      <c r="AP15" s="199"/>
      <c r="AQ15" s="207">
        <v>2</v>
      </c>
      <c r="AR15" s="203"/>
      <c r="AS15" s="190"/>
    </row>
    <row r="16" spans="1:46" s="3" customFormat="1" ht="30" customHeight="1" thickBot="1" x14ac:dyDescent="0.45">
      <c r="A16" s="398"/>
      <c r="B16" s="187" t="s">
        <v>206</v>
      </c>
      <c r="C16" s="172"/>
      <c r="D16" s="188">
        <v>5</v>
      </c>
      <c r="E16" s="188">
        <f>D16*30</f>
        <v>150</v>
      </c>
      <c r="F16" s="188"/>
      <c r="G16" s="188"/>
      <c r="H16" s="188"/>
      <c r="I16" s="188"/>
      <c r="J16" s="188"/>
      <c r="K16" s="772">
        <f>SUM(K17:M23)</f>
        <v>0</v>
      </c>
      <c r="L16" s="773"/>
      <c r="M16" s="774"/>
      <c r="N16" s="184">
        <f>SUM(N17:N23)</f>
        <v>0</v>
      </c>
      <c r="O16" s="772">
        <f>SUM(O18:Q18)</f>
        <v>0</v>
      </c>
      <c r="P16" s="773"/>
      <c r="Q16" s="774"/>
      <c r="R16" s="185">
        <f>SUM(R18:R18)</f>
        <v>0</v>
      </c>
      <c r="S16" s="769">
        <f>SUM(S17:U23)</f>
        <v>3.5</v>
      </c>
      <c r="T16" s="770"/>
      <c r="U16" s="771"/>
      <c r="V16" s="173">
        <f>SUM(V17:V23)</f>
        <v>5</v>
      </c>
      <c r="W16" s="769">
        <f>SUM(W18:Y18)</f>
        <v>0</v>
      </c>
      <c r="X16" s="770"/>
      <c r="Y16" s="771"/>
      <c r="Z16" s="173">
        <f>SUM(Z18:Z18)</f>
        <v>0</v>
      </c>
      <c r="AA16" s="769">
        <f>SUM(AA18:AC18)</f>
        <v>0</v>
      </c>
      <c r="AB16" s="770"/>
      <c r="AC16" s="771"/>
      <c r="AD16" s="173">
        <f>SUM(AD18:AD18)</f>
        <v>0</v>
      </c>
      <c r="AE16" s="772">
        <f>SUM(AE18:AG18)</f>
        <v>0</v>
      </c>
      <c r="AF16" s="773"/>
      <c r="AG16" s="774"/>
      <c r="AH16" s="173">
        <f>SUM(AH18:AH18)</f>
        <v>0</v>
      </c>
      <c r="AI16" s="772">
        <f>SUM(AI18:AK18)</f>
        <v>0</v>
      </c>
      <c r="AJ16" s="773"/>
      <c r="AK16" s="774"/>
      <c r="AL16" s="173">
        <f>SUM(AL18:AL18)</f>
        <v>0</v>
      </c>
      <c r="AM16" s="769">
        <f>SUM(AM18:AO18)</f>
        <v>0</v>
      </c>
      <c r="AN16" s="770"/>
      <c r="AO16" s="771"/>
      <c r="AP16" s="174">
        <f>SUM(AP18:AP18)</f>
        <v>0</v>
      </c>
      <c r="AQ16" s="186"/>
      <c r="AR16" s="179"/>
      <c r="AS16" s="180"/>
    </row>
    <row r="17" spans="1:45" s="99" customFormat="1" ht="43.5" customHeight="1" x14ac:dyDescent="0.4">
      <c r="A17" s="389" t="s">
        <v>159</v>
      </c>
      <c r="B17" s="139" t="s">
        <v>208</v>
      </c>
      <c r="C17" s="189" t="s">
        <v>245</v>
      </c>
      <c r="D17" s="190">
        <f>V17</f>
        <v>3</v>
      </c>
      <c r="E17" s="191">
        <f t="shared" ref="E17:E18" si="2">D17*30</f>
        <v>90</v>
      </c>
      <c r="F17" s="191">
        <f t="shared" ref="F17:F18" si="3">G17+H17+I17</f>
        <v>32</v>
      </c>
      <c r="G17" s="192">
        <f>16*S17</f>
        <v>16</v>
      </c>
      <c r="H17" s="191"/>
      <c r="I17" s="192">
        <f>16*U17</f>
        <v>16</v>
      </c>
      <c r="J17" s="191">
        <f t="shared" ref="J17:J18" si="4">E17-F17</f>
        <v>58</v>
      </c>
      <c r="K17" s="193"/>
      <c r="L17" s="194"/>
      <c r="M17" s="195"/>
      <c r="N17" s="196"/>
      <c r="O17" s="197"/>
      <c r="P17" s="194"/>
      <c r="Q17" s="195"/>
      <c r="R17" s="196"/>
      <c r="S17" s="193">
        <v>1</v>
      </c>
      <c r="T17" s="194"/>
      <c r="U17" s="195">
        <v>1</v>
      </c>
      <c r="V17" s="196">
        <v>3</v>
      </c>
      <c r="W17" s="193"/>
      <c r="X17" s="194"/>
      <c r="Y17" s="195"/>
      <c r="Z17" s="196"/>
      <c r="AA17" s="193"/>
      <c r="AB17" s="194"/>
      <c r="AC17" s="198"/>
      <c r="AD17" s="199"/>
      <c r="AE17" s="200"/>
      <c r="AF17" s="194"/>
      <c r="AG17" s="198" t="s">
        <v>1</v>
      </c>
      <c r="AH17" s="199"/>
      <c r="AI17" s="200"/>
      <c r="AJ17" s="194"/>
      <c r="AK17" s="198"/>
      <c r="AL17" s="199"/>
      <c r="AM17" s="193"/>
      <c r="AN17" s="194"/>
      <c r="AO17" s="198"/>
      <c r="AP17" s="199"/>
      <c r="AQ17" s="191">
        <v>3</v>
      </c>
      <c r="AR17" s="201"/>
      <c r="AS17" s="208"/>
    </row>
    <row r="18" spans="1:45" s="3" customFormat="1" ht="42.75" customHeight="1" x14ac:dyDescent="0.4">
      <c r="A18" s="400" t="s">
        <v>173</v>
      </c>
      <c r="B18" s="397" t="s">
        <v>205</v>
      </c>
      <c r="C18" s="170" t="s">
        <v>211</v>
      </c>
      <c r="D18" s="789">
        <f>V18</f>
        <v>2</v>
      </c>
      <c r="E18" s="791">
        <f t="shared" si="2"/>
        <v>60</v>
      </c>
      <c r="F18" s="791">
        <f t="shared" si="3"/>
        <v>24</v>
      </c>
      <c r="G18" s="791">
        <f>S18*16</f>
        <v>16</v>
      </c>
      <c r="H18" s="791"/>
      <c r="I18" s="791">
        <f>16*U18</f>
        <v>8</v>
      </c>
      <c r="J18" s="779">
        <f t="shared" si="4"/>
        <v>36</v>
      </c>
      <c r="K18" s="212"/>
      <c r="L18" s="213"/>
      <c r="M18" s="214"/>
      <c r="N18" s="215"/>
      <c r="O18" s="212"/>
      <c r="P18" s="213"/>
      <c r="Q18" s="214"/>
      <c r="R18" s="215"/>
      <c r="S18" s="781">
        <v>1</v>
      </c>
      <c r="T18" s="783"/>
      <c r="U18" s="785">
        <v>0.5</v>
      </c>
      <c r="V18" s="787">
        <v>2</v>
      </c>
      <c r="W18" s="216"/>
      <c r="X18" s="213"/>
      <c r="Y18" s="214"/>
      <c r="Z18" s="218"/>
      <c r="AA18" s="216"/>
      <c r="AB18" s="213"/>
      <c r="AC18" s="214"/>
      <c r="AD18" s="217"/>
      <c r="AE18" s="212"/>
      <c r="AF18" s="213"/>
      <c r="AG18" s="219"/>
      <c r="AH18" s="217"/>
      <c r="AI18" s="212"/>
      <c r="AJ18" s="213"/>
      <c r="AK18" s="214"/>
      <c r="AL18" s="217"/>
      <c r="AM18" s="216"/>
      <c r="AN18" s="220"/>
      <c r="AO18" s="214"/>
      <c r="AP18" s="221"/>
      <c r="AQ18" s="789">
        <v>3</v>
      </c>
      <c r="AR18" s="223"/>
      <c r="AS18" s="189"/>
    </row>
    <row r="19" spans="1:45" s="98" customFormat="1" ht="42.75" customHeight="1" x14ac:dyDescent="0.4">
      <c r="A19" s="400" t="s">
        <v>234</v>
      </c>
      <c r="B19" s="139" t="s">
        <v>215</v>
      </c>
      <c r="C19" s="189" t="s">
        <v>245</v>
      </c>
      <c r="D19" s="790"/>
      <c r="E19" s="792"/>
      <c r="F19" s="792"/>
      <c r="G19" s="792"/>
      <c r="H19" s="792"/>
      <c r="I19" s="792"/>
      <c r="J19" s="780"/>
      <c r="K19" s="212"/>
      <c r="L19" s="213"/>
      <c r="M19" s="214"/>
      <c r="N19" s="215"/>
      <c r="O19" s="212"/>
      <c r="P19" s="213"/>
      <c r="Q19" s="214"/>
      <c r="R19" s="215"/>
      <c r="S19" s="782"/>
      <c r="T19" s="784"/>
      <c r="U19" s="786"/>
      <c r="V19" s="788"/>
      <c r="W19" s="393"/>
      <c r="X19" s="213"/>
      <c r="Y19" s="394"/>
      <c r="Z19" s="218"/>
      <c r="AA19" s="393"/>
      <c r="AB19" s="213"/>
      <c r="AC19" s="394"/>
      <c r="AD19" s="217"/>
      <c r="AE19" s="212"/>
      <c r="AF19" s="213"/>
      <c r="AG19" s="395"/>
      <c r="AH19" s="217"/>
      <c r="AI19" s="212"/>
      <c r="AJ19" s="213"/>
      <c r="AK19" s="394"/>
      <c r="AL19" s="217"/>
      <c r="AM19" s="393"/>
      <c r="AN19" s="220"/>
      <c r="AO19" s="394"/>
      <c r="AP19" s="221"/>
      <c r="AQ19" s="790"/>
      <c r="AR19" s="396"/>
      <c r="AS19" s="279"/>
    </row>
    <row r="20" spans="1:45" s="98" customFormat="1" ht="23.25" customHeight="1" x14ac:dyDescent="0.4">
      <c r="A20" s="400" t="s">
        <v>235</v>
      </c>
      <c r="B20" s="139" t="s">
        <v>258</v>
      </c>
      <c r="C20" s="775" t="s">
        <v>204</v>
      </c>
      <c r="D20" s="790"/>
      <c r="E20" s="792"/>
      <c r="F20" s="792"/>
      <c r="G20" s="792"/>
      <c r="H20" s="792"/>
      <c r="I20" s="792"/>
      <c r="J20" s="780"/>
      <c r="K20" s="206"/>
      <c r="L20" s="204"/>
      <c r="M20" s="205"/>
      <c r="N20" s="196"/>
      <c r="O20" s="206"/>
      <c r="P20" s="204"/>
      <c r="Q20" s="205"/>
      <c r="R20" s="196"/>
      <c r="S20" s="782"/>
      <c r="T20" s="784"/>
      <c r="U20" s="786"/>
      <c r="V20" s="788"/>
      <c r="W20" s="193"/>
      <c r="X20" s="204"/>
      <c r="Y20" s="198"/>
      <c r="Z20" s="196"/>
      <c r="AA20" s="193"/>
      <c r="AB20" s="204"/>
      <c r="AC20" s="198"/>
      <c r="AD20" s="196"/>
      <c r="AE20" s="206"/>
      <c r="AF20" s="204"/>
      <c r="AG20" s="195"/>
      <c r="AH20" s="196"/>
      <c r="AI20" s="206"/>
      <c r="AJ20" s="204"/>
      <c r="AK20" s="198"/>
      <c r="AL20" s="196"/>
      <c r="AM20" s="193"/>
      <c r="AN20" s="194"/>
      <c r="AO20" s="198"/>
      <c r="AP20" s="199"/>
      <c r="AQ20" s="790"/>
      <c r="AR20" s="222"/>
      <c r="AS20" s="207"/>
    </row>
    <row r="21" spans="1:45" s="98" customFormat="1" ht="23.25" customHeight="1" x14ac:dyDescent="0.4">
      <c r="A21" s="400" t="s">
        <v>236</v>
      </c>
      <c r="B21" s="139" t="s">
        <v>214</v>
      </c>
      <c r="C21" s="776"/>
      <c r="D21" s="790"/>
      <c r="E21" s="792"/>
      <c r="F21" s="792"/>
      <c r="G21" s="792"/>
      <c r="H21" s="792"/>
      <c r="I21" s="792"/>
      <c r="J21" s="780"/>
      <c r="K21" s="206"/>
      <c r="L21" s="204"/>
      <c r="M21" s="205"/>
      <c r="N21" s="196"/>
      <c r="O21" s="206"/>
      <c r="P21" s="204"/>
      <c r="Q21" s="205"/>
      <c r="R21" s="196"/>
      <c r="S21" s="782"/>
      <c r="T21" s="784"/>
      <c r="U21" s="786"/>
      <c r="V21" s="788"/>
      <c r="W21" s="193"/>
      <c r="X21" s="204"/>
      <c r="Y21" s="198"/>
      <c r="Z21" s="196"/>
      <c r="AA21" s="193"/>
      <c r="AB21" s="204"/>
      <c r="AC21" s="198"/>
      <c r="AD21" s="196"/>
      <c r="AE21" s="206"/>
      <c r="AF21" s="204"/>
      <c r="AG21" s="195"/>
      <c r="AH21" s="196"/>
      <c r="AI21" s="206"/>
      <c r="AJ21" s="204"/>
      <c r="AK21" s="198"/>
      <c r="AL21" s="196"/>
      <c r="AM21" s="193"/>
      <c r="AN21" s="194"/>
      <c r="AO21" s="198"/>
      <c r="AP21" s="199"/>
      <c r="AQ21" s="790"/>
      <c r="AR21" s="222"/>
      <c r="AS21" s="207"/>
    </row>
    <row r="22" spans="1:45" s="98" customFormat="1" ht="23.25" customHeight="1" x14ac:dyDescent="0.4">
      <c r="A22" s="400" t="s">
        <v>237</v>
      </c>
      <c r="B22" s="139" t="s">
        <v>259</v>
      </c>
      <c r="C22" s="776"/>
      <c r="D22" s="790"/>
      <c r="E22" s="792"/>
      <c r="F22" s="792"/>
      <c r="G22" s="792"/>
      <c r="H22" s="792"/>
      <c r="I22" s="792"/>
      <c r="J22" s="780"/>
      <c r="K22" s="206"/>
      <c r="L22" s="204"/>
      <c r="M22" s="205"/>
      <c r="N22" s="196"/>
      <c r="O22" s="206"/>
      <c r="P22" s="204"/>
      <c r="Q22" s="205"/>
      <c r="R22" s="196"/>
      <c r="S22" s="782"/>
      <c r="T22" s="784"/>
      <c r="U22" s="786"/>
      <c r="V22" s="788"/>
      <c r="W22" s="193"/>
      <c r="X22" s="204"/>
      <c r="Y22" s="198"/>
      <c r="Z22" s="196"/>
      <c r="AA22" s="193"/>
      <c r="AB22" s="204"/>
      <c r="AC22" s="198"/>
      <c r="AD22" s="196"/>
      <c r="AE22" s="206"/>
      <c r="AF22" s="204"/>
      <c r="AG22" s="195"/>
      <c r="AH22" s="196"/>
      <c r="AI22" s="206"/>
      <c r="AJ22" s="204"/>
      <c r="AK22" s="198"/>
      <c r="AL22" s="196"/>
      <c r="AM22" s="193"/>
      <c r="AN22" s="194"/>
      <c r="AO22" s="198"/>
      <c r="AP22" s="199"/>
      <c r="AQ22" s="790"/>
      <c r="AR22" s="222"/>
      <c r="AS22" s="207"/>
    </row>
    <row r="23" spans="1:45" s="98" customFormat="1" ht="20.25" customHeight="1" thickBot="1" x14ac:dyDescent="0.45">
      <c r="A23" s="401" t="s">
        <v>238</v>
      </c>
      <c r="B23" s="139" t="s">
        <v>216</v>
      </c>
      <c r="C23" s="776"/>
      <c r="D23" s="790"/>
      <c r="E23" s="792"/>
      <c r="F23" s="792"/>
      <c r="G23" s="792"/>
      <c r="H23" s="792"/>
      <c r="I23" s="792"/>
      <c r="J23" s="780"/>
      <c r="K23" s="206"/>
      <c r="L23" s="204"/>
      <c r="M23" s="205"/>
      <c r="N23" s="196"/>
      <c r="O23" s="206"/>
      <c r="P23" s="204"/>
      <c r="Q23" s="205"/>
      <c r="R23" s="196"/>
      <c r="S23" s="782"/>
      <c r="T23" s="784"/>
      <c r="U23" s="786"/>
      <c r="V23" s="788"/>
      <c r="W23" s="193"/>
      <c r="X23" s="204"/>
      <c r="Y23" s="198"/>
      <c r="Z23" s="196"/>
      <c r="AA23" s="193"/>
      <c r="AB23" s="204"/>
      <c r="AC23" s="198"/>
      <c r="AD23" s="196"/>
      <c r="AE23" s="206"/>
      <c r="AF23" s="204"/>
      <c r="AG23" s="195"/>
      <c r="AH23" s="196"/>
      <c r="AI23" s="206"/>
      <c r="AJ23" s="204"/>
      <c r="AK23" s="198"/>
      <c r="AL23" s="196"/>
      <c r="AM23" s="193"/>
      <c r="AN23" s="194"/>
      <c r="AO23" s="198"/>
      <c r="AP23" s="199"/>
      <c r="AQ23" s="790"/>
      <c r="AR23" s="203"/>
      <c r="AS23" s="190"/>
    </row>
    <row r="24" spans="1:45" s="225" customFormat="1" ht="21.75" customHeight="1" thickBot="1" x14ac:dyDescent="0.4">
      <c r="A24" s="399" t="s">
        <v>149</v>
      </c>
      <c r="B24" s="690" t="s">
        <v>133</v>
      </c>
      <c r="C24" s="691"/>
      <c r="D24" s="777"/>
      <c r="E24" s="777"/>
      <c r="F24" s="777"/>
      <c r="G24" s="777"/>
      <c r="H24" s="777"/>
      <c r="I24" s="777"/>
      <c r="J24" s="777"/>
      <c r="K24" s="778"/>
      <c r="L24" s="778"/>
      <c r="M24" s="778"/>
      <c r="N24" s="691"/>
      <c r="O24" s="691"/>
      <c r="P24" s="691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691"/>
      <c r="AE24" s="691"/>
      <c r="AF24" s="691"/>
      <c r="AG24" s="691"/>
      <c r="AH24" s="691"/>
      <c r="AI24" s="691"/>
      <c r="AJ24" s="691"/>
      <c r="AK24" s="691"/>
      <c r="AL24" s="691"/>
      <c r="AM24" s="691"/>
      <c r="AN24" s="691"/>
      <c r="AO24" s="691"/>
      <c r="AP24" s="691"/>
      <c r="AQ24" s="691"/>
      <c r="AR24" s="691"/>
      <c r="AS24" s="692"/>
    </row>
    <row r="25" spans="1:45" s="167" customFormat="1" ht="47.25" customHeight="1" thickBot="1" x14ac:dyDescent="0.45">
      <c r="A25" s="767" t="s">
        <v>138</v>
      </c>
      <c r="B25" s="768"/>
      <c r="C25" s="172"/>
      <c r="D25" s="173">
        <f>D26+D32</f>
        <v>25</v>
      </c>
      <c r="E25" s="174">
        <f>E26+E27</f>
        <v>600</v>
      </c>
      <c r="F25" s="174"/>
      <c r="G25" s="175"/>
      <c r="H25" s="174"/>
      <c r="I25" s="175"/>
      <c r="J25" s="174"/>
      <c r="K25" s="769">
        <f>K26+K32</f>
        <v>0</v>
      </c>
      <c r="L25" s="770"/>
      <c r="M25" s="771"/>
      <c r="N25" s="176">
        <f>N26+N32</f>
        <v>0</v>
      </c>
      <c r="O25" s="769">
        <f>O26+O32</f>
        <v>16</v>
      </c>
      <c r="P25" s="770"/>
      <c r="Q25" s="771"/>
      <c r="R25" s="176">
        <f>R26+R32</f>
        <v>20</v>
      </c>
      <c r="S25" s="769">
        <f>S26+S32</f>
        <v>4</v>
      </c>
      <c r="T25" s="770"/>
      <c r="U25" s="771"/>
      <c r="V25" s="176">
        <f>V26+V32</f>
        <v>5</v>
      </c>
      <c r="W25" s="769">
        <f>W26+W32</f>
        <v>0</v>
      </c>
      <c r="X25" s="770"/>
      <c r="Y25" s="771"/>
      <c r="Z25" s="176">
        <f>Z26+Z32</f>
        <v>0</v>
      </c>
      <c r="AA25" s="769">
        <f>AA26+AA32</f>
        <v>0</v>
      </c>
      <c r="AB25" s="770"/>
      <c r="AC25" s="771"/>
      <c r="AD25" s="176">
        <f>AD26+AD32</f>
        <v>0</v>
      </c>
      <c r="AE25" s="769">
        <f>AE26+AE32</f>
        <v>0</v>
      </c>
      <c r="AF25" s="770"/>
      <c r="AG25" s="771"/>
      <c r="AH25" s="176">
        <f>AH26+AH32</f>
        <v>0</v>
      </c>
      <c r="AI25" s="769">
        <f>AI26+AI32</f>
        <v>0</v>
      </c>
      <c r="AJ25" s="770"/>
      <c r="AK25" s="771"/>
      <c r="AL25" s="176">
        <f>AL26+AL32</f>
        <v>0</v>
      </c>
      <c r="AM25" s="769">
        <f>AM26+AM32</f>
        <v>0</v>
      </c>
      <c r="AN25" s="770"/>
      <c r="AO25" s="771"/>
      <c r="AP25" s="176">
        <f>AP26+AP32</f>
        <v>0</v>
      </c>
      <c r="AQ25" s="178"/>
      <c r="AR25" s="179"/>
      <c r="AS25" s="180"/>
    </row>
    <row r="26" spans="1:45" s="168" customFormat="1" ht="40.5" customHeight="1" thickBot="1" x14ac:dyDescent="0.45">
      <c r="A26" s="181"/>
      <c r="B26" s="182" t="s">
        <v>46</v>
      </c>
      <c r="C26" s="172"/>
      <c r="D26" s="183">
        <f>SUM(D28:D31)</f>
        <v>20</v>
      </c>
      <c r="E26" s="183">
        <f>SUM(E28:E31)</f>
        <v>600</v>
      </c>
      <c r="F26" s="183"/>
      <c r="G26" s="183"/>
      <c r="H26" s="183"/>
      <c r="I26" s="183"/>
      <c r="J26" s="183"/>
      <c r="K26" s="772">
        <f>SUM(K28:M31)</f>
        <v>0</v>
      </c>
      <c r="L26" s="773"/>
      <c r="M26" s="774"/>
      <c r="N26" s="183">
        <f>SUM(N28:N31)</f>
        <v>0</v>
      </c>
      <c r="O26" s="772">
        <f>SUM(O28:Q31)</f>
        <v>16</v>
      </c>
      <c r="P26" s="773"/>
      <c r="Q26" s="774"/>
      <c r="R26" s="183">
        <f>SUM(R28:R31)</f>
        <v>20</v>
      </c>
      <c r="S26" s="772">
        <f>SUM(S28:U31)</f>
        <v>0</v>
      </c>
      <c r="T26" s="773"/>
      <c r="U26" s="774"/>
      <c r="V26" s="183">
        <f>SUM(V28:V31)</f>
        <v>0</v>
      </c>
      <c r="W26" s="772">
        <f>SUM(W28:Y31)</f>
        <v>0</v>
      </c>
      <c r="X26" s="773"/>
      <c r="Y26" s="774"/>
      <c r="Z26" s="183">
        <f>SUM(Z28:Z31)</f>
        <v>0</v>
      </c>
      <c r="AA26" s="772">
        <f>SUM(AA28:AC31)</f>
        <v>0</v>
      </c>
      <c r="AB26" s="773"/>
      <c r="AC26" s="774"/>
      <c r="AD26" s="183">
        <f>SUM(AD28:AD31)</f>
        <v>0</v>
      </c>
      <c r="AE26" s="772">
        <f>SUM(AE28:AG31)</f>
        <v>0</v>
      </c>
      <c r="AF26" s="773"/>
      <c r="AG26" s="774"/>
      <c r="AH26" s="183">
        <f>SUM(AH28:AH31)</f>
        <v>0</v>
      </c>
      <c r="AI26" s="772">
        <f>SUM(AI28:AK31)</f>
        <v>0</v>
      </c>
      <c r="AJ26" s="773"/>
      <c r="AK26" s="774"/>
      <c r="AL26" s="183">
        <f>SUM(AL28:AL31)</f>
        <v>0</v>
      </c>
      <c r="AM26" s="772">
        <f>SUM(AM28:AO31)</f>
        <v>0</v>
      </c>
      <c r="AN26" s="773"/>
      <c r="AO26" s="774"/>
      <c r="AP26" s="183">
        <f>SUM(AP28:AP31)</f>
        <v>0</v>
      </c>
      <c r="AQ26" s="186"/>
      <c r="AR26" s="94"/>
      <c r="AS26" s="180"/>
    </row>
    <row r="27" spans="1:45" s="168" customFormat="1" ht="1.5" customHeight="1" x14ac:dyDescent="0.4">
      <c r="A27" s="233"/>
      <c r="B27" s="249"/>
      <c r="C27" s="250"/>
      <c r="D27" s="251"/>
      <c r="E27" s="131"/>
      <c r="F27" s="252"/>
      <c r="G27" s="110"/>
      <c r="H27" s="110"/>
      <c r="I27" s="110"/>
      <c r="J27" s="253"/>
      <c r="K27" s="254"/>
      <c r="L27" s="255"/>
      <c r="M27" s="253"/>
      <c r="N27" s="123"/>
      <c r="O27" s="256"/>
      <c r="P27" s="255"/>
      <c r="Q27" s="257"/>
      <c r="R27" s="258"/>
      <c r="S27" s="256"/>
      <c r="T27" s="255"/>
      <c r="U27" s="257"/>
      <c r="V27" s="258"/>
      <c r="W27" s="252"/>
      <c r="X27" s="255"/>
      <c r="Y27" s="257"/>
      <c r="Z27" s="259"/>
      <c r="AA27" s="252"/>
      <c r="AB27" s="255"/>
      <c r="AC27" s="257"/>
      <c r="AD27" s="259"/>
      <c r="AE27" s="254"/>
      <c r="AF27" s="255"/>
      <c r="AG27" s="260"/>
      <c r="AH27" s="259"/>
      <c r="AI27" s="254"/>
      <c r="AJ27" s="255"/>
      <c r="AK27" s="257"/>
      <c r="AL27" s="259"/>
      <c r="AM27" s="252"/>
      <c r="AN27" s="110"/>
      <c r="AO27" s="257"/>
      <c r="AP27" s="261"/>
      <c r="AQ27" s="262"/>
      <c r="AR27" s="263"/>
      <c r="AS27" s="264"/>
    </row>
    <row r="28" spans="1:45" s="167" customFormat="1" ht="33.75" customHeight="1" x14ac:dyDescent="0.4">
      <c r="A28" s="227" t="s">
        <v>218</v>
      </c>
      <c r="B28" s="228" t="s">
        <v>260</v>
      </c>
      <c r="C28" s="229" t="s">
        <v>212</v>
      </c>
      <c r="D28" s="138">
        <f>R28</f>
        <v>5</v>
      </c>
      <c r="E28" s="230">
        <f t="shared" ref="E28:E30" si="5">D28*30</f>
        <v>150</v>
      </c>
      <c r="F28" s="231">
        <f>G28+H28+I28</f>
        <v>64</v>
      </c>
      <c r="G28" s="138">
        <f>O28*16</f>
        <v>32</v>
      </c>
      <c r="H28" s="138"/>
      <c r="I28" s="138">
        <f>16*Q28</f>
        <v>32</v>
      </c>
      <c r="J28" s="232">
        <f>E28-F28</f>
        <v>86</v>
      </c>
      <c r="K28" s="113"/>
      <c r="L28" s="83"/>
      <c r="M28" s="114"/>
      <c r="N28" s="112"/>
      <c r="O28" s="113">
        <v>2</v>
      </c>
      <c r="P28" s="83"/>
      <c r="Q28" s="114">
        <v>2</v>
      </c>
      <c r="R28" s="112">
        <v>5</v>
      </c>
      <c r="S28" s="113"/>
      <c r="T28" s="83"/>
      <c r="U28" s="114"/>
      <c r="V28" s="112"/>
      <c r="W28" s="84"/>
      <c r="X28" s="83"/>
      <c r="Y28" s="111"/>
      <c r="Z28" s="112"/>
      <c r="AA28" s="113"/>
      <c r="AB28" s="83"/>
      <c r="AC28" s="114"/>
      <c r="AD28" s="112"/>
      <c r="AE28" s="115"/>
      <c r="AF28" s="83"/>
      <c r="AG28" s="114"/>
      <c r="AH28" s="112"/>
      <c r="AI28" s="115"/>
      <c r="AJ28" s="83"/>
      <c r="AK28" s="114"/>
      <c r="AL28" s="112"/>
      <c r="AM28" s="113"/>
      <c r="AN28" s="83"/>
      <c r="AO28" s="114"/>
      <c r="AP28" s="112"/>
      <c r="AQ28" s="140">
        <v>2</v>
      </c>
      <c r="AR28" s="116"/>
      <c r="AS28" s="140"/>
    </row>
    <row r="29" spans="1:45" s="167" customFormat="1" ht="21.75" customHeight="1" x14ac:dyDescent="0.4">
      <c r="A29" s="233" t="s">
        <v>219</v>
      </c>
      <c r="B29" s="234" t="s">
        <v>261</v>
      </c>
      <c r="C29" s="235" t="s">
        <v>217</v>
      </c>
      <c r="D29" s="131">
        <f>R29</f>
        <v>5</v>
      </c>
      <c r="E29" s="132">
        <f t="shared" si="5"/>
        <v>150</v>
      </c>
      <c r="F29" s="236">
        <f>G29+H29+I29</f>
        <v>64</v>
      </c>
      <c r="G29" s="131">
        <f>O29*16</f>
        <v>32</v>
      </c>
      <c r="H29" s="131">
        <f>16*P29</f>
        <v>16</v>
      </c>
      <c r="I29" s="131">
        <f>16*Q29</f>
        <v>16</v>
      </c>
      <c r="J29" s="237">
        <f>E29-F29</f>
        <v>86</v>
      </c>
      <c r="K29" s="134"/>
      <c r="L29" s="121"/>
      <c r="M29" s="127"/>
      <c r="N29" s="128"/>
      <c r="O29" s="134">
        <v>2</v>
      </c>
      <c r="P29" s="121">
        <v>1</v>
      </c>
      <c r="Q29" s="127">
        <v>1</v>
      </c>
      <c r="R29" s="128">
        <v>5</v>
      </c>
      <c r="S29" s="115"/>
      <c r="T29" s="113"/>
      <c r="U29" s="124"/>
      <c r="V29" s="112"/>
      <c r="W29" s="113"/>
      <c r="X29" s="113"/>
      <c r="Y29" s="125"/>
      <c r="Z29" s="112"/>
      <c r="AA29" s="113"/>
      <c r="AB29" s="113"/>
      <c r="AC29" s="125"/>
      <c r="AD29" s="112"/>
      <c r="AE29" s="126"/>
      <c r="AF29" s="121"/>
      <c r="AG29" s="127"/>
      <c r="AH29" s="128"/>
      <c r="AI29" s="126"/>
      <c r="AJ29" s="121"/>
      <c r="AK29" s="127"/>
      <c r="AL29" s="128"/>
      <c r="AM29" s="113"/>
      <c r="AN29" s="113"/>
      <c r="AO29" s="125"/>
      <c r="AP29" s="112"/>
      <c r="AQ29" s="140">
        <v>2</v>
      </c>
      <c r="AR29" s="129"/>
      <c r="AS29" s="210"/>
    </row>
    <row r="30" spans="1:45" s="167" customFormat="1" ht="26.25" customHeight="1" x14ac:dyDescent="0.4">
      <c r="A30" s="238" t="s">
        <v>220</v>
      </c>
      <c r="B30" s="239" t="s">
        <v>262</v>
      </c>
      <c r="C30" s="240" t="s">
        <v>282</v>
      </c>
      <c r="D30" s="142">
        <f>R30</f>
        <v>5</v>
      </c>
      <c r="E30" s="143">
        <f t="shared" si="5"/>
        <v>150</v>
      </c>
      <c r="F30" s="241">
        <f>G30+H30+I30</f>
        <v>16</v>
      </c>
      <c r="G30" s="142">
        <f>O30*16</f>
        <v>16</v>
      </c>
      <c r="H30" s="142">
        <f>16*P30</f>
        <v>0</v>
      </c>
      <c r="I30" s="142"/>
      <c r="J30" s="242">
        <f>E30-F30</f>
        <v>134</v>
      </c>
      <c r="K30" s="144"/>
      <c r="L30" s="145"/>
      <c r="M30" s="149"/>
      <c r="N30" s="150"/>
      <c r="O30" s="148">
        <v>1</v>
      </c>
      <c r="P30" s="145"/>
      <c r="Q30" s="146">
        <v>3</v>
      </c>
      <c r="R30" s="147">
        <v>5</v>
      </c>
      <c r="S30" s="144"/>
      <c r="T30" s="145"/>
      <c r="U30" s="149"/>
      <c r="V30" s="150"/>
      <c r="W30" s="144"/>
      <c r="X30" s="145"/>
      <c r="Y30" s="149"/>
      <c r="Z30" s="150"/>
      <c r="AA30" s="144"/>
      <c r="AB30" s="145"/>
      <c r="AC30" s="149"/>
      <c r="AD30" s="150"/>
      <c r="AE30" s="151"/>
      <c r="AF30" s="145"/>
      <c r="AG30" s="149"/>
      <c r="AH30" s="150"/>
      <c r="AI30" s="151"/>
      <c r="AJ30" s="145"/>
      <c r="AK30" s="149"/>
      <c r="AL30" s="150"/>
      <c r="AM30" s="144"/>
      <c r="AN30" s="145"/>
      <c r="AO30" s="149"/>
      <c r="AP30" s="150"/>
      <c r="AQ30" s="140">
        <v>2</v>
      </c>
      <c r="AR30" s="141"/>
      <c r="AS30" s="243"/>
    </row>
    <row r="31" spans="1:45" s="167" customFormat="1" ht="69.75" customHeight="1" thickBot="1" x14ac:dyDescent="0.45">
      <c r="A31" s="238" t="s">
        <v>220</v>
      </c>
      <c r="B31" s="239" t="s">
        <v>222</v>
      </c>
      <c r="C31" s="240" t="s">
        <v>221</v>
      </c>
      <c r="D31" s="142">
        <v>5</v>
      </c>
      <c r="E31" s="143">
        <f t="shared" ref="E31" si="6">D31*30</f>
        <v>150</v>
      </c>
      <c r="F31" s="241">
        <v>64</v>
      </c>
      <c r="G31" s="142">
        <v>32</v>
      </c>
      <c r="H31" s="142">
        <v>16</v>
      </c>
      <c r="I31" s="142">
        <v>16</v>
      </c>
      <c r="J31" s="242">
        <f>E31-F31</f>
        <v>86</v>
      </c>
      <c r="K31" s="148"/>
      <c r="L31" s="145"/>
      <c r="M31" s="146"/>
      <c r="N31" s="147"/>
      <c r="O31" s="148">
        <v>2</v>
      </c>
      <c r="P31" s="145">
        <v>1</v>
      </c>
      <c r="Q31" s="146">
        <v>1</v>
      </c>
      <c r="R31" s="147">
        <v>5</v>
      </c>
      <c r="S31" s="144"/>
      <c r="T31" s="145"/>
      <c r="U31" s="149"/>
      <c r="V31" s="150"/>
      <c r="W31" s="144"/>
      <c r="X31" s="145"/>
      <c r="Y31" s="149"/>
      <c r="Z31" s="150"/>
      <c r="AA31" s="144"/>
      <c r="AB31" s="145"/>
      <c r="AC31" s="149"/>
      <c r="AD31" s="150"/>
      <c r="AE31" s="151"/>
      <c r="AF31" s="145"/>
      <c r="AG31" s="149"/>
      <c r="AH31" s="150"/>
      <c r="AI31" s="151"/>
      <c r="AJ31" s="145"/>
      <c r="AK31" s="149"/>
      <c r="AL31" s="150"/>
      <c r="AM31" s="144"/>
      <c r="AN31" s="145"/>
      <c r="AO31" s="149"/>
      <c r="AP31" s="150"/>
      <c r="AQ31" s="162">
        <v>1</v>
      </c>
      <c r="AR31" s="141"/>
      <c r="AS31" s="243"/>
    </row>
    <row r="32" spans="1:45" s="168" customFormat="1" ht="29.25" customHeight="1" thickBot="1" x14ac:dyDescent="0.45">
      <c r="A32" s="165"/>
      <c r="B32" s="187" t="s">
        <v>206</v>
      </c>
      <c r="C32" s="269"/>
      <c r="D32" s="157">
        <v>5</v>
      </c>
      <c r="E32" s="158">
        <f>E33*1</f>
        <v>150</v>
      </c>
      <c r="F32" s="270"/>
      <c r="G32" s="271"/>
      <c r="H32" s="272"/>
      <c r="I32" s="272"/>
      <c r="J32" s="273"/>
      <c r="K32" s="664">
        <f>SUM(K34:M35)</f>
        <v>0</v>
      </c>
      <c r="L32" s="665"/>
      <c r="M32" s="666"/>
      <c r="N32" s="88">
        <f>SUM(N34)</f>
        <v>0</v>
      </c>
      <c r="O32" s="664">
        <f>SUM(O33:Q35)</f>
        <v>0</v>
      </c>
      <c r="P32" s="665"/>
      <c r="Q32" s="666"/>
      <c r="R32" s="166">
        <f>SUM(R33)</f>
        <v>0</v>
      </c>
      <c r="S32" s="799">
        <f>SUM(S33:U35)</f>
        <v>4</v>
      </c>
      <c r="T32" s="800"/>
      <c r="U32" s="801"/>
      <c r="V32" s="158">
        <f>SUM(V33)</f>
        <v>5</v>
      </c>
      <c r="W32" s="799">
        <f>SUM(W34:Y35)</f>
        <v>0</v>
      </c>
      <c r="X32" s="800"/>
      <c r="Y32" s="801"/>
      <c r="Z32" s="158">
        <f>SUM(Z34)</f>
        <v>0</v>
      </c>
      <c r="AA32" s="799">
        <f>SUM(AA34:AC35)</f>
        <v>0</v>
      </c>
      <c r="AB32" s="800"/>
      <c r="AC32" s="801"/>
      <c r="AD32" s="158">
        <f>SUM(AD34)</f>
        <v>0</v>
      </c>
      <c r="AE32" s="664">
        <f>SUM(AE34:AG35)</f>
        <v>0</v>
      </c>
      <c r="AF32" s="665"/>
      <c r="AG32" s="666"/>
      <c r="AH32" s="158">
        <f>SUM(AH34)</f>
        <v>0</v>
      </c>
      <c r="AI32" s="664">
        <f>SUM(AI34:AK35)</f>
        <v>0</v>
      </c>
      <c r="AJ32" s="665"/>
      <c r="AK32" s="666"/>
      <c r="AL32" s="158">
        <f>SUM(AL34)</f>
        <v>0</v>
      </c>
      <c r="AM32" s="799">
        <f>SUM(AM34:AO35)</f>
        <v>0</v>
      </c>
      <c r="AN32" s="800"/>
      <c r="AO32" s="801"/>
      <c r="AP32" s="156">
        <f>SUM(AP34)</f>
        <v>0</v>
      </c>
      <c r="AQ32" s="274"/>
      <c r="AR32" s="275"/>
      <c r="AS32" s="276"/>
    </row>
    <row r="33" spans="1:45" s="168" customFormat="1" ht="0.75" customHeight="1" x14ac:dyDescent="0.4">
      <c r="A33" s="169"/>
      <c r="B33" s="265"/>
      <c r="C33" s="266"/>
      <c r="D33" s="805">
        <f>V33</f>
        <v>5</v>
      </c>
      <c r="E33" s="807">
        <f>D33*30</f>
        <v>150</v>
      </c>
      <c r="F33" s="808">
        <f>SUM(G33:I35)</f>
        <v>64</v>
      </c>
      <c r="G33" s="809">
        <f>16*S33</f>
        <v>32</v>
      </c>
      <c r="H33" s="798"/>
      <c r="I33" s="809">
        <f>16*U33</f>
        <v>32</v>
      </c>
      <c r="J33" s="810">
        <f>E33-F33</f>
        <v>86</v>
      </c>
      <c r="K33" s="811"/>
      <c r="L33" s="794"/>
      <c r="M33" s="795"/>
      <c r="N33" s="796"/>
      <c r="O33" s="797"/>
      <c r="P33" s="798"/>
      <c r="Q33" s="795"/>
      <c r="R33" s="813"/>
      <c r="S33" s="797">
        <v>2</v>
      </c>
      <c r="T33" s="798"/>
      <c r="U33" s="795">
        <v>2</v>
      </c>
      <c r="V33" s="813">
        <v>5</v>
      </c>
      <c r="W33" s="803"/>
      <c r="X33" s="804"/>
      <c r="Y33" s="812"/>
      <c r="Z33" s="802"/>
      <c r="AA33" s="803"/>
      <c r="AB33" s="804"/>
      <c r="AC33" s="812"/>
      <c r="AD33" s="802"/>
      <c r="AE33" s="797"/>
      <c r="AF33" s="798"/>
      <c r="AG33" s="817"/>
      <c r="AH33" s="802"/>
      <c r="AI33" s="797"/>
      <c r="AJ33" s="798"/>
      <c r="AK33" s="817"/>
      <c r="AL33" s="802"/>
      <c r="AM33" s="803"/>
      <c r="AN33" s="804"/>
      <c r="AO33" s="812"/>
      <c r="AP33" s="814"/>
      <c r="AQ33" s="807">
        <v>3</v>
      </c>
      <c r="AR33" s="815"/>
      <c r="AS33" s="816"/>
    </row>
    <row r="34" spans="1:45" s="167" customFormat="1" ht="57.75" customHeight="1" x14ac:dyDescent="0.4">
      <c r="A34" s="403" t="s">
        <v>160</v>
      </c>
      <c r="B34" s="267" t="s">
        <v>266</v>
      </c>
      <c r="C34" s="170" t="s">
        <v>284</v>
      </c>
      <c r="D34" s="806"/>
      <c r="E34" s="807"/>
      <c r="F34" s="808"/>
      <c r="G34" s="809"/>
      <c r="H34" s="798"/>
      <c r="I34" s="809"/>
      <c r="J34" s="810"/>
      <c r="K34" s="811"/>
      <c r="L34" s="794"/>
      <c r="M34" s="795"/>
      <c r="N34" s="796"/>
      <c r="O34" s="797"/>
      <c r="P34" s="798"/>
      <c r="Q34" s="795"/>
      <c r="R34" s="813"/>
      <c r="S34" s="797"/>
      <c r="T34" s="798"/>
      <c r="U34" s="795"/>
      <c r="V34" s="813"/>
      <c r="W34" s="803"/>
      <c r="X34" s="804"/>
      <c r="Y34" s="812"/>
      <c r="Z34" s="802"/>
      <c r="AA34" s="803"/>
      <c r="AB34" s="804"/>
      <c r="AC34" s="812"/>
      <c r="AD34" s="802"/>
      <c r="AE34" s="797"/>
      <c r="AF34" s="798"/>
      <c r="AG34" s="817"/>
      <c r="AH34" s="802"/>
      <c r="AI34" s="797"/>
      <c r="AJ34" s="798"/>
      <c r="AK34" s="817"/>
      <c r="AL34" s="802"/>
      <c r="AM34" s="803"/>
      <c r="AN34" s="804"/>
      <c r="AO34" s="812"/>
      <c r="AP34" s="814"/>
      <c r="AQ34" s="807"/>
      <c r="AR34" s="815"/>
      <c r="AS34" s="816"/>
    </row>
    <row r="35" spans="1:45" s="168" customFormat="1" ht="47.55" customHeight="1" thickBot="1" x14ac:dyDescent="0.45">
      <c r="A35" s="403" t="s">
        <v>179</v>
      </c>
      <c r="B35" s="267" t="s">
        <v>326</v>
      </c>
      <c r="C35" s="268" t="s">
        <v>285</v>
      </c>
      <c r="D35" s="806"/>
      <c r="E35" s="807"/>
      <c r="F35" s="808"/>
      <c r="G35" s="809"/>
      <c r="H35" s="798"/>
      <c r="I35" s="809"/>
      <c r="J35" s="810"/>
      <c r="K35" s="811"/>
      <c r="L35" s="794"/>
      <c r="M35" s="795"/>
      <c r="N35" s="796"/>
      <c r="O35" s="797"/>
      <c r="P35" s="798"/>
      <c r="Q35" s="795"/>
      <c r="R35" s="813"/>
      <c r="S35" s="797"/>
      <c r="T35" s="798"/>
      <c r="U35" s="795"/>
      <c r="V35" s="813"/>
      <c r="W35" s="803"/>
      <c r="X35" s="804"/>
      <c r="Y35" s="812"/>
      <c r="Z35" s="802"/>
      <c r="AA35" s="803"/>
      <c r="AB35" s="804"/>
      <c r="AC35" s="812"/>
      <c r="AD35" s="802"/>
      <c r="AE35" s="797"/>
      <c r="AF35" s="798"/>
      <c r="AG35" s="817"/>
      <c r="AH35" s="802"/>
      <c r="AI35" s="797"/>
      <c r="AJ35" s="798"/>
      <c r="AK35" s="817"/>
      <c r="AL35" s="802"/>
      <c r="AM35" s="803"/>
      <c r="AN35" s="804"/>
      <c r="AO35" s="812"/>
      <c r="AP35" s="814"/>
      <c r="AQ35" s="807"/>
      <c r="AR35" s="815"/>
      <c r="AS35" s="816"/>
    </row>
    <row r="36" spans="1:45" s="225" customFormat="1" ht="23.25" customHeight="1" thickBot="1" x14ac:dyDescent="0.4">
      <c r="A36" s="91" t="s">
        <v>154</v>
      </c>
      <c r="B36" s="690" t="s">
        <v>52</v>
      </c>
      <c r="C36" s="691"/>
      <c r="D36" s="691"/>
      <c r="E36" s="691"/>
      <c r="F36" s="691"/>
      <c r="G36" s="691"/>
      <c r="H36" s="691"/>
      <c r="I36" s="691"/>
      <c r="J36" s="691"/>
      <c r="K36" s="691"/>
      <c r="L36" s="691"/>
      <c r="M36" s="691"/>
      <c r="N36" s="691"/>
      <c r="O36" s="691"/>
      <c r="P36" s="691"/>
      <c r="Q36" s="691"/>
      <c r="R36" s="691"/>
      <c r="S36" s="691"/>
      <c r="T36" s="691"/>
      <c r="U36" s="691"/>
      <c r="V36" s="691"/>
      <c r="W36" s="691"/>
      <c r="X36" s="691"/>
      <c r="Y36" s="691"/>
      <c r="Z36" s="691"/>
      <c r="AA36" s="691"/>
      <c r="AB36" s="691"/>
      <c r="AC36" s="691"/>
      <c r="AD36" s="691"/>
      <c r="AE36" s="691"/>
      <c r="AF36" s="691"/>
      <c r="AG36" s="691"/>
      <c r="AH36" s="691"/>
      <c r="AI36" s="691"/>
      <c r="AJ36" s="691"/>
      <c r="AK36" s="691"/>
      <c r="AL36" s="691"/>
      <c r="AM36" s="691"/>
      <c r="AN36" s="691"/>
      <c r="AO36" s="691"/>
      <c r="AP36" s="691"/>
      <c r="AQ36" s="691"/>
      <c r="AR36" s="691"/>
      <c r="AS36" s="692"/>
    </row>
    <row r="37" spans="1:45" s="167" customFormat="1" ht="19.5" customHeight="1" thickBot="1" x14ac:dyDescent="0.45">
      <c r="A37" s="767" t="s">
        <v>138</v>
      </c>
      <c r="B37" s="768"/>
      <c r="C37" s="269"/>
      <c r="D37" s="158">
        <f>D38+D55</f>
        <v>110</v>
      </c>
      <c r="E37" s="156">
        <f>E38+E55</f>
        <v>3150</v>
      </c>
      <c r="F37" s="156"/>
      <c r="G37" s="164"/>
      <c r="H37" s="156"/>
      <c r="I37" s="164"/>
      <c r="J37" s="156"/>
      <c r="K37" s="799">
        <f>K38+K55</f>
        <v>0</v>
      </c>
      <c r="L37" s="800"/>
      <c r="M37" s="801"/>
      <c r="N37" s="156">
        <f>N38+N55</f>
        <v>0</v>
      </c>
      <c r="O37" s="799">
        <f>O38+O55</f>
        <v>4</v>
      </c>
      <c r="P37" s="800"/>
      <c r="Q37" s="801"/>
      <c r="R37" s="277">
        <f>R38+R55</f>
        <v>5</v>
      </c>
      <c r="S37" s="799">
        <f>S38+S55</f>
        <v>10</v>
      </c>
      <c r="T37" s="800"/>
      <c r="U37" s="801"/>
      <c r="V37" s="156">
        <f>V38+V55</f>
        <v>15</v>
      </c>
      <c r="W37" s="799">
        <f>W38+W55</f>
        <v>8</v>
      </c>
      <c r="X37" s="800"/>
      <c r="Y37" s="801"/>
      <c r="Z37" s="277">
        <f>Z38+Z55</f>
        <v>15</v>
      </c>
      <c r="AA37" s="799">
        <f>AA38+AA55</f>
        <v>20</v>
      </c>
      <c r="AB37" s="800"/>
      <c r="AC37" s="801"/>
      <c r="AD37" s="156">
        <f>AD38+AD55</f>
        <v>25</v>
      </c>
      <c r="AE37" s="799">
        <f>AE38+AE55</f>
        <v>20</v>
      </c>
      <c r="AF37" s="800"/>
      <c r="AG37" s="801"/>
      <c r="AH37" s="156">
        <f>AH38+AH55</f>
        <v>25</v>
      </c>
      <c r="AI37" s="799">
        <f>AI38+AI55</f>
        <v>19</v>
      </c>
      <c r="AJ37" s="800"/>
      <c r="AK37" s="801"/>
      <c r="AL37" s="156">
        <f>AL38+AL55</f>
        <v>25</v>
      </c>
      <c r="AM37" s="799">
        <f>AM38+AM55</f>
        <v>0</v>
      </c>
      <c r="AN37" s="800"/>
      <c r="AO37" s="801"/>
      <c r="AP37" s="156">
        <f>AP38+AP55</f>
        <v>0</v>
      </c>
      <c r="AQ37" s="90"/>
      <c r="AR37" s="154"/>
      <c r="AS37" s="90"/>
    </row>
    <row r="38" spans="1:45" s="168" customFormat="1" ht="50.25" customHeight="1" thickBot="1" x14ac:dyDescent="0.45">
      <c r="A38" s="165"/>
      <c r="B38" s="385" t="s">
        <v>46</v>
      </c>
      <c r="C38" s="269"/>
      <c r="D38" s="447">
        <f>SUM(D39:D54)</f>
        <v>76</v>
      </c>
      <c r="E38" s="163">
        <f>SUM(E39:E54)</f>
        <v>2280</v>
      </c>
      <c r="F38" s="163"/>
      <c r="G38" s="415"/>
      <c r="H38" s="415"/>
      <c r="I38" s="415"/>
      <c r="J38" s="163"/>
      <c r="K38" s="799">
        <f>SUM(K39:M54)</f>
        <v>0</v>
      </c>
      <c r="L38" s="800"/>
      <c r="M38" s="801"/>
      <c r="N38" s="156">
        <f>SUM(N39:N54)</f>
        <v>0</v>
      </c>
      <c r="O38" s="799">
        <f>SUM(O39:Q54)</f>
        <v>4</v>
      </c>
      <c r="P38" s="800"/>
      <c r="Q38" s="801"/>
      <c r="R38" s="277">
        <f>SUM(R39:R54)</f>
        <v>5</v>
      </c>
      <c r="S38" s="799">
        <f>SUM(S39:U54)</f>
        <v>10</v>
      </c>
      <c r="T38" s="800"/>
      <c r="U38" s="801"/>
      <c r="V38" s="156">
        <f>SUM(V39:V54)</f>
        <v>15</v>
      </c>
      <c r="W38" s="799">
        <f>SUM(W39:Y54)</f>
        <v>4</v>
      </c>
      <c r="X38" s="800"/>
      <c r="Y38" s="801"/>
      <c r="Z38" s="156">
        <f>SUM(Z39:Z54)</f>
        <v>5</v>
      </c>
      <c r="AA38" s="799">
        <f>SUM(AA39:AC54)</f>
        <v>20</v>
      </c>
      <c r="AB38" s="800"/>
      <c r="AC38" s="801"/>
      <c r="AD38" s="156">
        <f>SUM(AD39:AD54)</f>
        <v>25</v>
      </c>
      <c r="AE38" s="799">
        <f>SUM(AE39:AG54)</f>
        <v>11</v>
      </c>
      <c r="AF38" s="800"/>
      <c r="AG38" s="801"/>
      <c r="AH38" s="156">
        <f>SUM(AH39:AH54)</f>
        <v>13</v>
      </c>
      <c r="AI38" s="799">
        <f>SUM(AI39:AK54)</f>
        <v>10</v>
      </c>
      <c r="AJ38" s="800"/>
      <c r="AK38" s="801"/>
      <c r="AL38" s="156">
        <f>SUM(AL39:AL54)</f>
        <v>13</v>
      </c>
      <c r="AM38" s="799">
        <f>SUM(AM39:AO54)</f>
        <v>0</v>
      </c>
      <c r="AN38" s="800"/>
      <c r="AO38" s="801"/>
      <c r="AP38" s="156">
        <f>SUM(AP39:AP54)</f>
        <v>0</v>
      </c>
      <c r="AQ38" s="153"/>
      <c r="AR38" s="86"/>
      <c r="AS38" s="90"/>
    </row>
    <row r="39" spans="1:45" s="168" customFormat="1" ht="51" customHeight="1" x14ac:dyDescent="0.4">
      <c r="A39" s="117" t="s">
        <v>161</v>
      </c>
      <c r="B39" s="365" t="s">
        <v>269</v>
      </c>
      <c r="C39" s="366" t="s">
        <v>285</v>
      </c>
      <c r="D39" s="413">
        <f>R39</f>
        <v>5</v>
      </c>
      <c r="E39" s="138">
        <f>D39*30</f>
        <v>150</v>
      </c>
      <c r="F39" s="231">
        <f>G39+H39+I39</f>
        <v>64</v>
      </c>
      <c r="G39" s="110">
        <f>O39*16</f>
        <v>32</v>
      </c>
      <c r="H39" s="110">
        <f t="shared" ref="H39:I39" si="7">P39*16</f>
        <v>16</v>
      </c>
      <c r="I39" s="110">
        <f t="shared" si="7"/>
        <v>16</v>
      </c>
      <c r="J39" s="232">
        <f>E39-F39</f>
        <v>86</v>
      </c>
      <c r="K39" s="367"/>
      <c r="L39" s="368"/>
      <c r="M39" s="369"/>
      <c r="N39" s="119"/>
      <c r="O39" s="285">
        <v>2</v>
      </c>
      <c r="P39" s="368">
        <v>1</v>
      </c>
      <c r="Q39" s="282">
        <v>1</v>
      </c>
      <c r="R39" s="370">
        <v>5</v>
      </c>
      <c r="S39" s="280"/>
      <c r="T39" s="368"/>
      <c r="U39" s="282"/>
      <c r="V39" s="371"/>
      <c r="W39" s="280"/>
      <c r="X39" s="368"/>
      <c r="Y39" s="282"/>
      <c r="Z39" s="371"/>
      <c r="AA39" s="280"/>
      <c r="AB39" s="368"/>
      <c r="AC39" s="282"/>
      <c r="AD39" s="371"/>
      <c r="AE39" s="367"/>
      <c r="AF39" s="368"/>
      <c r="AG39" s="286"/>
      <c r="AH39" s="371"/>
      <c r="AI39" s="367"/>
      <c r="AJ39" s="368"/>
      <c r="AK39" s="282"/>
      <c r="AL39" s="371"/>
      <c r="AM39" s="280"/>
      <c r="AN39" s="281"/>
      <c r="AO39" s="282"/>
      <c r="AP39" s="283"/>
      <c r="AQ39" s="140"/>
      <c r="AR39" s="116"/>
      <c r="AS39" s="138"/>
    </row>
    <row r="40" spans="1:45" s="168" customFormat="1" ht="41.55" customHeight="1" x14ac:dyDescent="0.4">
      <c r="A40" s="117" t="s">
        <v>180</v>
      </c>
      <c r="B40" s="372" t="s">
        <v>267</v>
      </c>
      <c r="C40" s="170" t="s">
        <v>287</v>
      </c>
      <c r="D40" s="373">
        <f>V40</f>
        <v>5</v>
      </c>
      <c r="E40" s="131">
        <f t="shared" ref="E40" si="8">D40*30</f>
        <v>150</v>
      </c>
      <c r="F40" s="236">
        <f t="shared" ref="F40" si="9">G40+H40+I40</f>
        <v>48</v>
      </c>
      <c r="G40" s="110">
        <f>16*S40</f>
        <v>32</v>
      </c>
      <c r="H40" s="110"/>
      <c r="I40" s="110">
        <f t="shared" ref="I40" si="10">16*U40</f>
        <v>16</v>
      </c>
      <c r="J40" s="237">
        <f t="shared" ref="J40" si="11">E40-F40</f>
        <v>102</v>
      </c>
      <c r="K40" s="254"/>
      <c r="L40" s="255"/>
      <c r="M40" s="253"/>
      <c r="N40" s="123"/>
      <c r="O40" s="256"/>
      <c r="P40" s="255"/>
      <c r="Q40" s="257"/>
      <c r="R40" s="258"/>
      <c r="S40" s="252">
        <v>2</v>
      </c>
      <c r="T40" s="255"/>
      <c r="U40" s="257">
        <v>1</v>
      </c>
      <c r="V40" s="259">
        <v>5</v>
      </c>
      <c r="W40" s="252"/>
      <c r="X40" s="255"/>
      <c r="Y40" s="257"/>
      <c r="Z40" s="259"/>
      <c r="AA40" s="252"/>
      <c r="AB40" s="255"/>
      <c r="AC40" s="257"/>
      <c r="AD40" s="259"/>
      <c r="AE40" s="254"/>
      <c r="AF40" s="255"/>
      <c r="AG40" s="260"/>
      <c r="AH40" s="259"/>
      <c r="AI40" s="254"/>
      <c r="AJ40" s="255"/>
      <c r="AK40" s="260"/>
      <c r="AL40" s="259"/>
      <c r="AM40" s="252"/>
      <c r="AN40" s="110"/>
      <c r="AO40" s="257"/>
      <c r="AP40" s="261"/>
      <c r="AQ40" s="140"/>
      <c r="AR40" s="135"/>
      <c r="AS40" s="131"/>
    </row>
    <row r="41" spans="1:45" s="168" customFormat="1" ht="51" customHeight="1" x14ac:dyDescent="0.4">
      <c r="A41" s="117" t="s">
        <v>181</v>
      </c>
      <c r="B41" s="374" t="s">
        <v>268</v>
      </c>
      <c r="C41" s="170" t="s">
        <v>288</v>
      </c>
      <c r="D41" s="251">
        <f>V41</f>
        <v>5</v>
      </c>
      <c r="E41" s="131">
        <f t="shared" ref="E41" si="12">D41*30</f>
        <v>150</v>
      </c>
      <c r="F41" s="236">
        <f t="shared" ref="F41" si="13">G41+H41+I41</f>
        <v>64</v>
      </c>
      <c r="G41" s="110">
        <f>16*S41</f>
        <v>32</v>
      </c>
      <c r="H41" s="110">
        <f>16*T41</f>
        <v>32</v>
      </c>
      <c r="I41" s="110"/>
      <c r="J41" s="237">
        <f t="shared" ref="J41" si="14">E41-F41</f>
        <v>86</v>
      </c>
      <c r="K41" s="254"/>
      <c r="L41" s="255"/>
      <c r="M41" s="253"/>
      <c r="N41" s="123"/>
      <c r="O41" s="256"/>
      <c r="P41" s="255"/>
      <c r="Q41" s="257"/>
      <c r="R41" s="258"/>
      <c r="S41" s="252">
        <v>2</v>
      </c>
      <c r="T41" s="255">
        <v>2</v>
      </c>
      <c r="U41" s="257"/>
      <c r="V41" s="259">
        <v>5</v>
      </c>
      <c r="W41" s="252"/>
      <c r="X41" s="255"/>
      <c r="Y41" s="257"/>
      <c r="Z41" s="259"/>
      <c r="AA41" s="252"/>
      <c r="AB41" s="255"/>
      <c r="AC41" s="257"/>
      <c r="AD41" s="259"/>
      <c r="AE41" s="254"/>
      <c r="AF41" s="255"/>
      <c r="AG41" s="260"/>
      <c r="AH41" s="259"/>
      <c r="AI41" s="254"/>
      <c r="AJ41" s="255"/>
      <c r="AK41" s="257"/>
      <c r="AL41" s="259"/>
      <c r="AM41" s="252"/>
      <c r="AN41" s="110"/>
      <c r="AO41" s="257"/>
      <c r="AP41" s="261"/>
      <c r="AQ41" s="140"/>
      <c r="AR41" s="135"/>
      <c r="AS41" s="131"/>
    </row>
    <row r="42" spans="1:45" s="168" customFormat="1" ht="51" customHeight="1" x14ac:dyDescent="0.4">
      <c r="A42" s="117" t="s">
        <v>182</v>
      </c>
      <c r="B42" s="375" t="s">
        <v>274</v>
      </c>
      <c r="C42" s="170" t="s">
        <v>291</v>
      </c>
      <c r="D42" s="290">
        <f>V42</f>
        <v>5</v>
      </c>
      <c r="E42" s="131">
        <f t="shared" ref="E42:E54" si="15">D42*30</f>
        <v>150</v>
      </c>
      <c r="F42" s="236">
        <f t="shared" ref="F42:F54" si="16">G42+H42+I42</f>
        <v>48</v>
      </c>
      <c r="G42" s="110">
        <f>16*S42</f>
        <v>32</v>
      </c>
      <c r="H42" s="110">
        <f>16*T42</f>
        <v>16</v>
      </c>
      <c r="I42" s="110"/>
      <c r="J42" s="237">
        <f t="shared" ref="J42:J54" si="17">E42-F42</f>
        <v>102</v>
      </c>
      <c r="K42" s="254"/>
      <c r="L42" s="255"/>
      <c r="M42" s="253"/>
      <c r="N42" s="123"/>
      <c r="O42" s="256"/>
      <c r="P42" s="255"/>
      <c r="Q42" s="257"/>
      <c r="R42" s="258"/>
      <c r="S42" s="252">
        <v>2</v>
      </c>
      <c r="T42" s="255">
        <v>1</v>
      </c>
      <c r="U42" s="257"/>
      <c r="V42" s="259">
        <v>5</v>
      </c>
      <c r="W42" s="252"/>
      <c r="X42" s="255"/>
      <c r="Y42" s="257"/>
      <c r="Z42" s="259"/>
      <c r="AA42" s="252"/>
      <c r="AB42" s="255"/>
      <c r="AC42" s="257"/>
      <c r="AD42" s="259"/>
      <c r="AE42" s="254"/>
      <c r="AF42" s="255"/>
      <c r="AG42" s="260"/>
      <c r="AH42" s="259"/>
      <c r="AI42" s="254"/>
      <c r="AJ42" s="255"/>
      <c r="AK42" s="257"/>
      <c r="AL42" s="259"/>
      <c r="AM42" s="252"/>
      <c r="AN42" s="110"/>
      <c r="AO42" s="257"/>
      <c r="AP42" s="261"/>
      <c r="AQ42" s="140"/>
      <c r="AR42" s="135"/>
      <c r="AS42" s="131"/>
    </row>
    <row r="43" spans="1:45" s="168" customFormat="1" ht="50.55" customHeight="1" x14ac:dyDescent="0.4">
      <c r="A43" s="117" t="s">
        <v>183</v>
      </c>
      <c r="B43" s="374" t="s">
        <v>334</v>
      </c>
      <c r="C43" s="170" t="s">
        <v>289</v>
      </c>
      <c r="D43" s="290">
        <f>Z43+AD43</f>
        <v>9</v>
      </c>
      <c r="E43" s="131">
        <f t="shared" si="15"/>
        <v>270</v>
      </c>
      <c r="F43" s="236">
        <f t="shared" si="16"/>
        <v>48</v>
      </c>
      <c r="G43" s="110">
        <f>W43*16</f>
        <v>32</v>
      </c>
      <c r="H43" s="110">
        <f t="shared" ref="H43" si="18">X43*16</f>
        <v>16</v>
      </c>
      <c r="I43" s="110"/>
      <c r="J43" s="237">
        <f t="shared" si="17"/>
        <v>222</v>
      </c>
      <c r="K43" s="254"/>
      <c r="L43" s="255"/>
      <c r="M43" s="253"/>
      <c r="N43" s="123"/>
      <c r="O43" s="256"/>
      <c r="P43" s="255"/>
      <c r="Q43" s="257"/>
      <c r="R43" s="258"/>
      <c r="S43" s="252"/>
      <c r="T43" s="255"/>
      <c r="U43" s="257"/>
      <c r="V43" s="259"/>
      <c r="W43" s="252">
        <v>2</v>
      </c>
      <c r="X43" s="255">
        <v>1</v>
      </c>
      <c r="Y43" s="257">
        <v>1</v>
      </c>
      <c r="Z43" s="259">
        <v>5</v>
      </c>
      <c r="AA43" s="252">
        <v>2</v>
      </c>
      <c r="AB43" s="255">
        <v>1</v>
      </c>
      <c r="AC43" s="257"/>
      <c r="AD43" s="259">
        <v>4</v>
      </c>
      <c r="AE43" s="254"/>
      <c r="AF43" s="255"/>
      <c r="AG43" s="260"/>
      <c r="AH43" s="259"/>
      <c r="AI43" s="254"/>
      <c r="AJ43" s="255"/>
      <c r="AK43" s="257"/>
      <c r="AL43" s="259"/>
      <c r="AM43" s="252"/>
      <c r="AN43" s="110"/>
      <c r="AO43" s="257"/>
      <c r="AP43" s="261"/>
      <c r="AQ43" s="140"/>
      <c r="AR43" s="135"/>
      <c r="AS43" s="131"/>
    </row>
    <row r="44" spans="1:45" s="168" customFormat="1" ht="51" customHeight="1" x14ac:dyDescent="0.4">
      <c r="A44" s="117" t="s">
        <v>184</v>
      </c>
      <c r="B44" s="374" t="s">
        <v>270</v>
      </c>
      <c r="C44" s="170" t="s">
        <v>288</v>
      </c>
      <c r="D44" s="290">
        <f>AD44</f>
        <v>4</v>
      </c>
      <c r="E44" s="131">
        <f t="shared" si="15"/>
        <v>120</v>
      </c>
      <c r="F44" s="236">
        <f t="shared" si="16"/>
        <v>48</v>
      </c>
      <c r="G44" s="110">
        <f>AA44*16</f>
        <v>32</v>
      </c>
      <c r="H44" s="110"/>
      <c r="I44" s="110">
        <f t="shared" ref="I44:I47" si="19">AC44*16</f>
        <v>16</v>
      </c>
      <c r="J44" s="237">
        <f t="shared" si="17"/>
        <v>72</v>
      </c>
      <c r="K44" s="254"/>
      <c r="L44" s="255"/>
      <c r="M44" s="253"/>
      <c r="N44" s="123"/>
      <c r="O44" s="256"/>
      <c r="P44" s="255"/>
      <c r="Q44" s="257"/>
      <c r="R44" s="258"/>
      <c r="S44" s="252"/>
      <c r="T44" s="255"/>
      <c r="U44" s="257"/>
      <c r="V44" s="259"/>
      <c r="W44" s="252"/>
      <c r="X44" s="255"/>
      <c r="Y44" s="257"/>
      <c r="Z44" s="259"/>
      <c r="AA44" s="252">
        <v>2</v>
      </c>
      <c r="AB44" s="255"/>
      <c r="AC44" s="257">
        <v>1</v>
      </c>
      <c r="AD44" s="259">
        <v>4</v>
      </c>
      <c r="AE44" s="254"/>
      <c r="AF44" s="255"/>
      <c r="AG44" s="260"/>
      <c r="AH44" s="259"/>
      <c r="AI44" s="254"/>
      <c r="AJ44" s="255"/>
      <c r="AK44" s="257"/>
      <c r="AL44" s="259"/>
      <c r="AM44" s="252"/>
      <c r="AN44" s="110"/>
      <c r="AO44" s="257"/>
      <c r="AP44" s="261"/>
      <c r="AQ44" s="140"/>
      <c r="AR44" s="135"/>
      <c r="AS44" s="131"/>
    </row>
    <row r="45" spans="1:45" s="168" customFormat="1" ht="58.8" customHeight="1" x14ac:dyDescent="0.4">
      <c r="A45" s="117" t="s">
        <v>300</v>
      </c>
      <c r="B45" s="300" t="s">
        <v>265</v>
      </c>
      <c r="C45" s="289" t="s">
        <v>336</v>
      </c>
      <c r="D45" s="290">
        <f>AD45</f>
        <v>4</v>
      </c>
      <c r="E45" s="409">
        <f t="shared" si="15"/>
        <v>120</v>
      </c>
      <c r="F45" s="231">
        <f t="shared" si="16"/>
        <v>64</v>
      </c>
      <c r="G45" s="110">
        <f>AA45*16</f>
        <v>32</v>
      </c>
      <c r="H45" s="110">
        <f t="shared" ref="H45:H47" si="20">AB45*16</f>
        <v>16</v>
      </c>
      <c r="I45" s="110">
        <f t="shared" si="19"/>
        <v>16</v>
      </c>
      <c r="J45" s="232">
        <f t="shared" si="17"/>
        <v>56</v>
      </c>
      <c r="K45" s="291"/>
      <c r="L45" s="292"/>
      <c r="M45" s="293"/>
      <c r="N45" s="261"/>
      <c r="O45" s="297"/>
      <c r="P45" s="298"/>
      <c r="Q45" s="299"/>
      <c r="R45" s="294"/>
      <c r="S45" s="291"/>
      <c r="T45" s="292"/>
      <c r="U45" s="293"/>
      <c r="V45" s="261"/>
      <c r="W45" s="252"/>
      <c r="X45" s="255"/>
      <c r="Y45" s="257"/>
      <c r="Z45" s="136"/>
      <c r="AA45" s="445">
        <v>2</v>
      </c>
      <c r="AB45" s="255">
        <v>1</v>
      </c>
      <c r="AC45" s="257">
        <v>1</v>
      </c>
      <c r="AD45" s="136">
        <v>4</v>
      </c>
      <c r="AE45" s="254"/>
      <c r="AF45" s="255"/>
      <c r="AG45" s="260"/>
      <c r="AH45" s="259"/>
      <c r="AI45" s="254"/>
      <c r="AJ45" s="255"/>
      <c r="AK45" s="257"/>
      <c r="AL45" s="259"/>
      <c r="AM45" s="252"/>
      <c r="AN45" s="110"/>
      <c r="AO45" s="257"/>
      <c r="AP45" s="261"/>
      <c r="AQ45" s="408"/>
      <c r="AR45" s="135"/>
      <c r="AS45" s="131"/>
    </row>
    <row r="46" spans="1:45" s="168" customFormat="1" ht="63.6" customHeight="1" x14ac:dyDescent="0.4">
      <c r="A46" s="117" t="s">
        <v>185</v>
      </c>
      <c r="B46" s="405" t="s">
        <v>299</v>
      </c>
      <c r="C46" s="170" t="s">
        <v>288</v>
      </c>
      <c r="D46" s="373">
        <f>AD46</f>
        <v>4</v>
      </c>
      <c r="E46" s="131">
        <f t="shared" si="15"/>
        <v>120</v>
      </c>
      <c r="F46" s="131">
        <f t="shared" si="16"/>
        <v>48</v>
      </c>
      <c r="G46" s="110">
        <f t="shared" ref="G46:G47" si="21">AA46*16</f>
        <v>32</v>
      </c>
      <c r="H46" s="110">
        <f t="shared" si="20"/>
        <v>16</v>
      </c>
      <c r="I46" s="110">
        <f t="shared" si="19"/>
        <v>0</v>
      </c>
      <c r="J46" s="131">
        <f t="shared" si="17"/>
        <v>72</v>
      </c>
      <c r="K46" s="254"/>
      <c r="L46" s="255"/>
      <c r="M46" s="253"/>
      <c r="N46" s="123"/>
      <c r="O46" s="256"/>
      <c r="P46" s="255"/>
      <c r="Q46" s="257"/>
      <c r="R46" s="258"/>
      <c r="S46" s="252"/>
      <c r="T46" s="255"/>
      <c r="U46" s="257"/>
      <c r="V46" s="259"/>
      <c r="W46" s="252"/>
      <c r="X46" s="255"/>
      <c r="Y46" s="257"/>
      <c r="Z46" s="259"/>
      <c r="AA46" s="252">
        <v>2</v>
      </c>
      <c r="AB46" s="255">
        <v>1</v>
      </c>
      <c r="AC46" s="257"/>
      <c r="AD46" s="259">
        <v>4</v>
      </c>
      <c r="AE46" s="254"/>
      <c r="AF46" s="255"/>
      <c r="AG46" s="260"/>
      <c r="AH46" s="259"/>
      <c r="AI46" s="254"/>
      <c r="AJ46" s="255"/>
      <c r="AK46" s="257"/>
      <c r="AL46" s="259"/>
      <c r="AM46" s="252"/>
      <c r="AN46" s="110"/>
      <c r="AO46" s="257"/>
      <c r="AP46" s="261"/>
      <c r="AQ46" s="140"/>
      <c r="AR46" s="135"/>
      <c r="AS46" s="131"/>
    </row>
    <row r="47" spans="1:45" s="168" customFormat="1" ht="63" customHeight="1" x14ac:dyDescent="0.4">
      <c r="A47" s="117" t="s">
        <v>186</v>
      </c>
      <c r="B47" s="424" t="s">
        <v>309</v>
      </c>
      <c r="C47" s="189" t="s">
        <v>285</v>
      </c>
      <c r="D47" s="373">
        <f>AD47</f>
        <v>5</v>
      </c>
      <c r="E47" s="131">
        <f t="shared" ref="E47:E48" si="22">D47*30</f>
        <v>150</v>
      </c>
      <c r="F47" s="131">
        <f t="shared" ref="F47:F48" si="23">G47+H47+I47</f>
        <v>64</v>
      </c>
      <c r="G47" s="110">
        <f t="shared" si="21"/>
        <v>32</v>
      </c>
      <c r="H47" s="110">
        <f t="shared" si="20"/>
        <v>16</v>
      </c>
      <c r="I47" s="110">
        <f t="shared" si="19"/>
        <v>16</v>
      </c>
      <c r="J47" s="131">
        <f t="shared" ref="J47:J48" si="24">E47-F47</f>
        <v>86</v>
      </c>
      <c r="K47" s="254"/>
      <c r="L47" s="255"/>
      <c r="M47" s="253"/>
      <c r="N47" s="123"/>
      <c r="O47" s="256"/>
      <c r="P47" s="255"/>
      <c r="Q47" s="257"/>
      <c r="R47" s="258"/>
      <c r="S47" s="252"/>
      <c r="T47" s="255"/>
      <c r="U47" s="257"/>
      <c r="V47" s="259"/>
      <c r="W47" s="252"/>
      <c r="X47" s="255"/>
      <c r="Y47" s="257"/>
      <c r="Z47" s="259"/>
      <c r="AA47" s="252">
        <v>2</v>
      </c>
      <c r="AB47" s="255">
        <v>1</v>
      </c>
      <c r="AC47" s="257">
        <v>1</v>
      </c>
      <c r="AD47" s="259">
        <v>5</v>
      </c>
      <c r="AE47" s="254"/>
      <c r="AF47" s="255"/>
      <c r="AG47" s="260"/>
      <c r="AH47" s="259"/>
      <c r="AI47" s="254"/>
      <c r="AJ47" s="255"/>
      <c r="AK47" s="257"/>
      <c r="AL47" s="259"/>
      <c r="AM47" s="252"/>
      <c r="AN47" s="110"/>
      <c r="AO47" s="257"/>
      <c r="AP47" s="261"/>
      <c r="AQ47" s="140"/>
      <c r="AR47" s="135"/>
      <c r="AS47" s="131"/>
    </row>
    <row r="48" spans="1:45" s="168" customFormat="1" ht="42.6" customHeight="1" x14ac:dyDescent="0.4">
      <c r="A48" s="117" t="s">
        <v>187</v>
      </c>
      <c r="B48" s="376" t="s">
        <v>283</v>
      </c>
      <c r="C48" s="170" t="s">
        <v>290</v>
      </c>
      <c r="D48" s="373">
        <f>AD48</f>
        <v>4</v>
      </c>
      <c r="E48" s="131">
        <f t="shared" si="22"/>
        <v>120</v>
      </c>
      <c r="F48" s="131">
        <f t="shared" si="23"/>
        <v>0</v>
      </c>
      <c r="G48" s="132">
        <f>AI48*16</f>
        <v>0</v>
      </c>
      <c r="H48" s="441">
        <f t="shared" ref="H48" si="25">AJ48*16</f>
        <v>0</v>
      </c>
      <c r="I48" s="441">
        <f t="shared" ref="I48" si="26">AK48*16</f>
        <v>0</v>
      </c>
      <c r="J48" s="237">
        <f t="shared" si="24"/>
        <v>120</v>
      </c>
      <c r="K48" s="254"/>
      <c r="L48" s="255"/>
      <c r="M48" s="253"/>
      <c r="N48" s="123"/>
      <c r="O48" s="256"/>
      <c r="P48" s="255"/>
      <c r="Q48" s="257"/>
      <c r="R48" s="258"/>
      <c r="S48" s="440"/>
      <c r="T48" s="255"/>
      <c r="U48" s="257"/>
      <c r="V48" s="259"/>
      <c r="W48" s="440"/>
      <c r="X48" s="255"/>
      <c r="Y48" s="257"/>
      <c r="Z48" s="259"/>
      <c r="AA48" s="254">
        <v>2</v>
      </c>
      <c r="AB48" s="255">
        <v>1</v>
      </c>
      <c r="AC48" s="257"/>
      <c r="AD48" s="259">
        <v>4</v>
      </c>
      <c r="AE48" s="254"/>
      <c r="AF48" s="255"/>
      <c r="AG48" s="260"/>
      <c r="AH48" s="259"/>
      <c r="AI48" s="254"/>
      <c r="AJ48" s="255"/>
      <c r="AK48" s="257"/>
      <c r="AL48" s="259"/>
      <c r="AM48" s="440"/>
      <c r="AN48" s="441"/>
      <c r="AO48" s="257"/>
      <c r="AP48" s="261"/>
      <c r="AQ48" s="438"/>
      <c r="AR48" s="135"/>
      <c r="AS48" s="131"/>
    </row>
    <row r="49" spans="1:45" s="168" customFormat="1" ht="51" customHeight="1" x14ac:dyDescent="0.4">
      <c r="A49" s="117" t="s">
        <v>188</v>
      </c>
      <c r="B49" s="375" t="s">
        <v>272</v>
      </c>
      <c r="C49" s="170" t="s">
        <v>285</v>
      </c>
      <c r="D49" s="373">
        <f>AH49</f>
        <v>4</v>
      </c>
      <c r="E49" s="131">
        <f t="shared" si="15"/>
        <v>120</v>
      </c>
      <c r="F49" s="131">
        <f t="shared" si="16"/>
        <v>64</v>
      </c>
      <c r="G49" s="132">
        <f>AE49*16</f>
        <v>32</v>
      </c>
      <c r="H49" s="110">
        <f t="shared" ref="H49:I51" si="27">AF49*16</f>
        <v>16</v>
      </c>
      <c r="I49" s="110">
        <f t="shared" si="27"/>
        <v>16</v>
      </c>
      <c r="J49" s="237">
        <f t="shared" si="17"/>
        <v>56</v>
      </c>
      <c r="K49" s="254"/>
      <c r="L49" s="255"/>
      <c r="M49" s="253"/>
      <c r="N49" s="123"/>
      <c r="O49" s="256"/>
      <c r="P49" s="255"/>
      <c r="Q49" s="257"/>
      <c r="R49" s="258"/>
      <c r="S49" s="252"/>
      <c r="T49" s="255"/>
      <c r="U49" s="257"/>
      <c r="V49" s="259"/>
      <c r="W49" s="252"/>
      <c r="X49" s="255"/>
      <c r="Y49" s="257"/>
      <c r="Z49" s="259"/>
      <c r="AA49" s="252"/>
      <c r="AB49" s="255"/>
      <c r="AC49" s="257"/>
      <c r="AD49" s="259"/>
      <c r="AE49" s="254">
        <v>2</v>
      </c>
      <c r="AF49" s="255">
        <v>1</v>
      </c>
      <c r="AG49" s="260">
        <v>1</v>
      </c>
      <c r="AH49" s="259">
        <v>4</v>
      </c>
      <c r="AI49" s="254"/>
      <c r="AJ49" s="255"/>
      <c r="AK49" s="260"/>
      <c r="AL49" s="259"/>
      <c r="AM49" s="252"/>
      <c r="AN49" s="110"/>
      <c r="AO49" s="257"/>
      <c r="AP49" s="261"/>
      <c r="AQ49" s="140"/>
      <c r="AR49" s="135"/>
      <c r="AS49" s="131"/>
    </row>
    <row r="50" spans="1:45" s="99" customFormat="1" ht="106.5" customHeight="1" x14ac:dyDescent="0.35">
      <c r="A50" s="117" t="s">
        <v>189</v>
      </c>
      <c r="B50" s="566" t="s">
        <v>335</v>
      </c>
      <c r="C50" s="189" t="s">
        <v>289</v>
      </c>
      <c r="D50" s="290">
        <f>AH50</f>
        <v>4</v>
      </c>
      <c r="E50" s="439">
        <f t="shared" si="15"/>
        <v>120</v>
      </c>
      <c r="F50" s="231">
        <f t="shared" si="16"/>
        <v>0</v>
      </c>
      <c r="G50" s="441">
        <f>16*W50</f>
        <v>0</v>
      </c>
      <c r="H50" s="441">
        <f>16*X50</f>
        <v>0</v>
      </c>
      <c r="I50" s="253"/>
      <c r="J50" s="442">
        <f t="shared" si="17"/>
        <v>120</v>
      </c>
      <c r="K50" s="297"/>
      <c r="L50" s="298"/>
      <c r="M50" s="299"/>
      <c r="N50" s="261"/>
      <c r="O50" s="297"/>
      <c r="P50" s="298"/>
      <c r="Q50" s="299"/>
      <c r="R50" s="294"/>
      <c r="S50" s="440"/>
      <c r="T50" s="441"/>
      <c r="U50" s="260"/>
      <c r="V50" s="259"/>
      <c r="W50" s="440"/>
      <c r="X50" s="441"/>
      <c r="Y50" s="260"/>
      <c r="Z50" s="259"/>
      <c r="AA50" s="440"/>
      <c r="AB50" s="441"/>
      <c r="AC50" s="257"/>
      <c r="AD50" s="261"/>
      <c r="AE50" s="440">
        <v>2</v>
      </c>
      <c r="AF50" s="441">
        <v>1</v>
      </c>
      <c r="AG50" s="260"/>
      <c r="AH50" s="259">
        <v>4</v>
      </c>
      <c r="AI50" s="295"/>
      <c r="AJ50" s="441"/>
      <c r="AK50" s="257"/>
      <c r="AL50" s="261"/>
      <c r="AM50" s="440"/>
      <c r="AN50" s="441"/>
      <c r="AO50" s="257"/>
      <c r="AP50" s="261"/>
      <c r="AQ50" s="439"/>
      <c r="AR50" s="137"/>
      <c r="AS50" s="211"/>
    </row>
    <row r="51" spans="1:45" s="168" customFormat="1" ht="69" customHeight="1" x14ac:dyDescent="0.4">
      <c r="A51" s="117" t="s">
        <v>190</v>
      </c>
      <c r="B51" s="405" t="s">
        <v>310</v>
      </c>
      <c r="C51" s="189" t="s">
        <v>285</v>
      </c>
      <c r="D51" s="373">
        <f t="shared" ref="D51" si="28">AH51</f>
        <v>5</v>
      </c>
      <c r="E51" s="131">
        <f t="shared" si="15"/>
        <v>150</v>
      </c>
      <c r="F51" s="131">
        <f t="shared" si="16"/>
        <v>64</v>
      </c>
      <c r="G51" s="132">
        <f>AE51*16</f>
        <v>32</v>
      </c>
      <c r="H51" s="110">
        <f t="shared" si="27"/>
        <v>16</v>
      </c>
      <c r="I51" s="110">
        <f t="shared" si="27"/>
        <v>16</v>
      </c>
      <c r="J51" s="237">
        <f t="shared" si="17"/>
        <v>86</v>
      </c>
      <c r="K51" s="254"/>
      <c r="L51" s="255"/>
      <c r="M51" s="253"/>
      <c r="N51" s="123"/>
      <c r="O51" s="256"/>
      <c r="P51" s="255"/>
      <c r="Q51" s="257"/>
      <c r="R51" s="258"/>
      <c r="S51" s="252"/>
      <c r="T51" s="255"/>
      <c r="U51" s="257"/>
      <c r="V51" s="259"/>
      <c r="W51" s="252"/>
      <c r="X51" s="255"/>
      <c r="Y51" s="257"/>
      <c r="Z51" s="259"/>
      <c r="AA51" s="252"/>
      <c r="AB51" s="255"/>
      <c r="AC51" s="257"/>
      <c r="AD51" s="259"/>
      <c r="AE51" s="254">
        <v>2</v>
      </c>
      <c r="AF51" s="255">
        <v>1</v>
      </c>
      <c r="AG51" s="260">
        <v>1</v>
      </c>
      <c r="AH51" s="259">
        <v>5</v>
      </c>
      <c r="AI51" s="254"/>
      <c r="AJ51" s="255"/>
      <c r="AK51" s="257"/>
      <c r="AL51" s="259"/>
      <c r="AM51" s="252"/>
      <c r="AN51" s="110"/>
      <c r="AO51" s="257"/>
      <c r="AP51" s="261"/>
      <c r="AQ51" s="140"/>
      <c r="AR51" s="135"/>
      <c r="AS51" s="131"/>
    </row>
    <row r="52" spans="1:45" s="168" customFormat="1" ht="62.55" customHeight="1" x14ac:dyDescent="0.4">
      <c r="A52" s="117" t="s">
        <v>191</v>
      </c>
      <c r="B52" s="375" t="s">
        <v>308</v>
      </c>
      <c r="C52" s="170" t="s">
        <v>285</v>
      </c>
      <c r="D52" s="373">
        <f>AL52</f>
        <v>4</v>
      </c>
      <c r="E52" s="131">
        <f t="shared" si="15"/>
        <v>120</v>
      </c>
      <c r="F52" s="131">
        <f t="shared" si="16"/>
        <v>48</v>
      </c>
      <c r="G52" s="132">
        <f t="shared" ref="G52:G53" si="29">AI52*16</f>
        <v>32</v>
      </c>
      <c r="H52" s="110">
        <f t="shared" ref="H52:H54" si="30">AJ52*16</f>
        <v>16</v>
      </c>
      <c r="I52" s="110"/>
      <c r="J52" s="237">
        <f t="shared" si="17"/>
        <v>72</v>
      </c>
      <c r="K52" s="254"/>
      <c r="L52" s="255"/>
      <c r="M52" s="253"/>
      <c r="N52" s="123"/>
      <c r="O52" s="256"/>
      <c r="P52" s="255"/>
      <c r="Q52" s="257"/>
      <c r="R52" s="258"/>
      <c r="S52" s="252"/>
      <c r="T52" s="255"/>
      <c r="U52" s="257"/>
      <c r="V52" s="259"/>
      <c r="W52" s="252"/>
      <c r="X52" s="255"/>
      <c r="Y52" s="257"/>
      <c r="Z52" s="259"/>
      <c r="AA52" s="252"/>
      <c r="AB52" s="255"/>
      <c r="AC52" s="257"/>
      <c r="AD52" s="259"/>
      <c r="AE52" s="254"/>
      <c r="AF52" s="255"/>
      <c r="AG52" s="260"/>
      <c r="AH52" s="259"/>
      <c r="AI52" s="254">
        <v>2</v>
      </c>
      <c r="AJ52" s="255">
        <v>1</v>
      </c>
      <c r="AK52" s="257"/>
      <c r="AL52" s="259">
        <v>4</v>
      </c>
      <c r="AM52" s="252"/>
      <c r="AN52" s="110"/>
      <c r="AO52" s="257"/>
      <c r="AP52" s="261"/>
      <c r="AQ52" s="140"/>
      <c r="AR52" s="135"/>
      <c r="AS52" s="131"/>
    </row>
    <row r="53" spans="1:45" s="168" customFormat="1" ht="84.6" customHeight="1" x14ac:dyDescent="0.4">
      <c r="A53" s="117" t="s">
        <v>192</v>
      </c>
      <c r="B53" s="567" t="s">
        <v>358</v>
      </c>
      <c r="C53" s="189" t="s">
        <v>285</v>
      </c>
      <c r="D53" s="373">
        <f>AL53</f>
        <v>5</v>
      </c>
      <c r="E53" s="131">
        <f t="shared" si="15"/>
        <v>150</v>
      </c>
      <c r="F53" s="131">
        <f t="shared" si="16"/>
        <v>64</v>
      </c>
      <c r="G53" s="132">
        <f t="shared" si="29"/>
        <v>32</v>
      </c>
      <c r="H53" s="444">
        <f>AJ53*16</f>
        <v>16</v>
      </c>
      <c r="I53" s="444">
        <f t="shared" ref="I53" si="31">AK53*16</f>
        <v>16</v>
      </c>
      <c r="J53" s="237">
        <f t="shared" si="17"/>
        <v>86</v>
      </c>
      <c r="K53" s="254"/>
      <c r="L53" s="255"/>
      <c r="M53" s="253"/>
      <c r="N53" s="123"/>
      <c r="O53" s="256"/>
      <c r="P53" s="255"/>
      <c r="Q53" s="257"/>
      <c r="R53" s="258"/>
      <c r="S53" s="445"/>
      <c r="T53" s="255"/>
      <c r="U53" s="257"/>
      <c r="V53" s="259"/>
      <c r="W53" s="445"/>
      <c r="X53" s="255"/>
      <c r="Y53" s="257"/>
      <c r="Z53" s="259"/>
      <c r="AA53" s="445"/>
      <c r="AB53" s="255"/>
      <c r="AC53" s="257"/>
      <c r="AD53" s="259"/>
      <c r="AE53" s="254"/>
      <c r="AF53" s="255"/>
      <c r="AG53" s="260"/>
      <c r="AH53" s="259"/>
      <c r="AI53" s="254">
        <v>2</v>
      </c>
      <c r="AJ53" s="255">
        <v>1</v>
      </c>
      <c r="AK53" s="257">
        <v>1</v>
      </c>
      <c r="AL53" s="259">
        <v>5</v>
      </c>
      <c r="AM53" s="445"/>
      <c r="AN53" s="444"/>
      <c r="AO53" s="257"/>
      <c r="AP53" s="261"/>
      <c r="AQ53" s="443"/>
      <c r="AR53" s="135"/>
      <c r="AS53" s="131"/>
    </row>
    <row r="54" spans="1:45" s="168" customFormat="1" ht="67.5" customHeight="1" thickBot="1" x14ac:dyDescent="0.45">
      <c r="A54" s="117" t="s">
        <v>301</v>
      </c>
      <c r="B54" s="375" t="s">
        <v>281</v>
      </c>
      <c r="C54" s="170" t="s">
        <v>290</v>
      </c>
      <c r="D54" s="373">
        <f>AL54</f>
        <v>4</v>
      </c>
      <c r="E54" s="131">
        <f t="shared" si="15"/>
        <v>120</v>
      </c>
      <c r="F54" s="131">
        <f t="shared" si="16"/>
        <v>48</v>
      </c>
      <c r="G54" s="132">
        <f>AI54*16</f>
        <v>32</v>
      </c>
      <c r="H54" s="110">
        <f t="shared" si="30"/>
        <v>16</v>
      </c>
      <c r="I54" s="110"/>
      <c r="J54" s="237">
        <f t="shared" si="17"/>
        <v>72</v>
      </c>
      <c r="K54" s="254"/>
      <c r="L54" s="255"/>
      <c r="M54" s="253"/>
      <c r="N54" s="123"/>
      <c r="O54" s="256"/>
      <c r="P54" s="255"/>
      <c r="Q54" s="257"/>
      <c r="R54" s="258"/>
      <c r="S54" s="252"/>
      <c r="T54" s="255"/>
      <c r="U54" s="257"/>
      <c r="V54" s="259"/>
      <c r="W54" s="252"/>
      <c r="X54" s="255"/>
      <c r="Y54" s="257"/>
      <c r="Z54" s="259"/>
      <c r="AA54" s="252"/>
      <c r="AB54" s="255"/>
      <c r="AC54" s="257"/>
      <c r="AD54" s="259"/>
      <c r="AE54" s="254"/>
      <c r="AF54" s="255"/>
      <c r="AG54" s="260"/>
      <c r="AH54" s="259"/>
      <c r="AI54" s="254">
        <v>2</v>
      </c>
      <c r="AJ54" s="255">
        <v>1</v>
      </c>
      <c r="AK54" s="257"/>
      <c r="AL54" s="259">
        <v>4</v>
      </c>
      <c r="AM54" s="252"/>
      <c r="AN54" s="110"/>
      <c r="AO54" s="257"/>
      <c r="AP54" s="261"/>
      <c r="AQ54" s="136"/>
      <c r="AR54" s="135"/>
      <c r="AS54" s="131"/>
    </row>
    <row r="55" spans="1:45" s="384" customFormat="1" ht="19.5" customHeight="1" thickBot="1" x14ac:dyDescent="0.45">
      <c r="A55" s="390"/>
      <c r="B55" s="187" t="s">
        <v>206</v>
      </c>
      <c r="C55" s="377"/>
      <c r="D55" s="448">
        <f>SUM(D56:D71)</f>
        <v>34</v>
      </c>
      <c r="E55" s="379">
        <f>SUM(E58:E71)</f>
        <v>870</v>
      </c>
      <c r="F55" s="379"/>
      <c r="G55" s="380"/>
      <c r="H55" s="414"/>
      <c r="I55" s="414"/>
      <c r="J55" s="412"/>
      <c r="K55" s="823">
        <f>SUM(K58:M71)</f>
        <v>0</v>
      </c>
      <c r="L55" s="824"/>
      <c r="M55" s="825"/>
      <c r="N55" s="381">
        <f>SUM(N58:N71)</f>
        <v>0</v>
      </c>
      <c r="O55" s="823">
        <f>SUM(O58:Q71)</f>
        <v>0</v>
      </c>
      <c r="P55" s="824"/>
      <c r="Q55" s="825"/>
      <c r="R55" s="382">
        <f>SUM(R58:R71)</f>
        <v>0</v>
      </c>
      <c r="S55" s="826">
        <f>SUM(S58:U71)</f>
        <v>0</v>
      </c>
      <c r="T55" s="827"/>
      <c r="U55" s="828"/>
      <c r="V55" s="383">
        <f>SUM(V58:V71)</f>
        <v>0</v>
      </c>
      <c r="W55" s="826">
        <f>SUM(W58:Y71)</f>
        <v>4</v>
      </c>
      <c r="X55" s="827"/>
      <c r="Y55" s="828"/>
      <c r="Z55" s="382">
        <f>SUM(Z56:Z71)</f>
        <v>10</v>
      </c>
      <c r="AA55" s="826">
        <f>SUM(AA58:AC71)</f>
        <v>0</v>
      </c>
      <c r="AB55" s="827"/>
      <c r="AC55" s="828"/>
      <c r="AD55" s="383">
        <f>SUM(AD58:AD71)</f>
        <v>0</v>
      </c>
      <c r="AE55" s="823">
        <f>SUM(AE58:AG71)</f>
        <v>9</v>
      </c>
      <c r="AF55" s="824"/>
      <c r="AG55" s="825"/>
      <c r="AH55" s="383">
        <f>SUM(AH58:AH71)</f>
        <v>12</v>
      </c>
      <c r="AI55" s="823">
        <f>SUM(AI58:AK71)</f>
        <v>9</v>
      </c>
      <c r="AJ55" s="824"/>
      <c r="AK55" s="825"/>
      <c r="AL55" s="383">
        <f>SUM(AL58:AL71)</f>
        <v>12</v>
      </c>
      <c r="AM55" s="826">
        <f>SUM(AM58:AO71)</f>
        <v>0</v>
      </c>
      <c r="AN55" s="827"/>
      <c r="AO55" s="828"/>
      <c r="AP55" s="379">
        <f>SUM(AP58:AP71)</f>
        <v>0</v>
      </c>
      <c r="AQ55" s="383"/>
      <c r="AR55" s="378"/>
      <c r="AS55" s="379"/>
    </row>
    <row r="56" spans="1:45" s="168" customFormat="1" ht="82.5" customHeight="1" thickBot="1" x14ac:dyDescent="0.45">
      <c r="A56" s="404" t="s">
        <v>162</v>
      </c>
      <c r="B56" s="424" t="s">
        <v>275</v>
      </c>
      <c r="C56" s="189" t="s">
        <v>285</v>
      </c>
      <c r="D56" s="818">
        <f>Z56</f>
        <v>5</v>
      </c>
      <c r="E56" s="807">
        <f>D56*30</f>
        <v>150</v>
      </c>
      <c r="F56" s="807">
        <f>G56+H56+I56</f>
        <v>48</v>
      </c>
      <c r="G56" s="820">
        <f>W56*16</f>
        <v>32</v>
      </c>
      <c r="H56" s="822"/>
      <c r="I56" s="822">
        <f t="shared" ref="I56" si="32">Y56*16</f>
        <v>16</v>
      </c>
      <c r="J56" s="829">
        <f>E56-F56</f>
        <v>102</v>
      </c>
      <c r="K56" s="831"/>
      <c r="L56" s="833"/>
      <c r="M56" s="810"/>
      <c r="N56" s="836"/>
      <c r="O56" s="831"/>
      <c r="P56" s="833"/>
      <c r="Q56" s="810"/>
      <c r="R56" s="838"/>
      <c r="S56" s="840"/>
      <c r="T56" s="842"/>
      <c r="U56" s="843"/>
      <c r="V56" s="846"/>
      <c r="W56" s="845">
        <v>2</v>
      </c>
      <c r="X56" s="842">
        <v>1</v>
      </c>
      <c r="Y56" s="848">
        <v>1</v>
      </c>
      <c r="Z56" s="850">
        <v>5</v>
      </c>
      <c r="AA56" s="845"/>
      <c r="AB56" s="842"/>
      <c r="AC56" s="848"/>
      <c r="AD56" s="685"/>
      <c r="AE56" s="845"/>
      <c r="AF56" s="842"/>
      <c r="AG56" s="848"/>
      <c r="AH56" s="685"/>
      <c r="AI56" s="845"/>
      <c r="AJ56" s="842"/>
      <c r="AK56" s="843"/>
      <c r="AL56" s="685"/>
      <c r="AM56" s="840"/>
      <c r="AN56" s="852"/>
      <c r="AO56" s="843"/>
      <c r="AP56" s="854"/>
      <c r="AQ56" s="685"/>
      <c r="AR56" s="685"/>
      <c r="AS56" s="844"/>
    </row>
    <row r="57" spans="1:45" s="168" customFormat="1" ht="66" customHeight="1" thickBot="1" x14ac:dyDescent="0.45">
      <c r="A57" s="404" t="s">
        <v>174</v>
      </c>
      <c r="B57" s="424" t="s">
        <v>276</v>
      </c>
      <c r="C57" s="189" t="s">
        <v>285</v>
      </c>
      <c r="D57" s="686"/>
      <c r="E57" s="819"/>
      <c r="F57" s="819"/>
      <c r="G57" s="821"/>
      <c r="H57" s="822"/>
      <c r="I57" s="822"/>
      <c r="J57" s="830"/>
      <c r="K57" s="832"/>
      <c r="L57" s="834"/>
      <c r="M57" s="835"/>
      <c r="N57" s="837"/>
      <c r="O57" s="832"/>
      <c r="P57" s="834"/>
      <c r="Q57" s="835"/>
      <c r="R57" s="839"/>
      <c r="S57" s="841"/>
      <c r="T57" s="834"/>
      <c r="U57" s="835"/>
      <c r="V57" s="847"/>
      <c r="W57" s="832"/>
      <c r="X57" s="834"/>
      <c r="Y57" s="849"/>
      <c r="Z57" s="851"/>
      <c r="AA57" s="832"/>
      <c r="AB57" s="834"/>
      <c r="AC57" s="849"/>
      <c r="AD57" s="686"/>
      <c r="AE57" s="832"/>
      <c r="AF57" s="834"/>
      <c r="AG57" s="849"/>
      <c r="AH57" s="686"/>
      <c r="AI57" s="832"/>
      <c r="AJ57" s="834"/>
      <c r="AK57" s="835"/>
      <c r="AL57" s="686"/>
      <c r="AM57" s="841"/>
      <c r="AN57" s="853"/>
      <c r="AO57" s="835"/>
      <c r="AP57" s="855"/>
      <c r="AQ57" s="686"/>
      <c r="AR57" s="686"/>
      <c r="AS57" s="819"/>
    </row>
    <row r="58" spans="1:45" s="168" customFormat="1" ht="76.349999999999994" customHeight="1" thickBot="1" x14ac:dyDescent="0.45">
      <c r="A58" s="404" t="s">
        <v>175</v>
      </c>
      <c r="B58" s="407" t="s">
        <v>279</v>
      </c>
      <c r="C58" s="189" t="s">
        <v>285</v>
      </c>
      <c r="D58" s="818">
        <f>Z58</f>
        <v>5</v>
      </c>
      <c r="E58" s="807">
        <f>D58*30</f>
        <v>150</v>
      </c>
      <c r="F58" s="807">
        <f>G58+H58+I58</f>
        <v>64</v>
      </c>
      <c r="G58" s="820">
        <f>W58*16</f>
        <v>32</v>
      </c>
      <c r="H58" s="822">
        <f t="shared" ref="H58" si="33">X58*16</f>
        <v>32</v>
      </c>
      <c r="I58" s="822"/>
      <c r="J58" s="829">
        <f>E58-F58</f>
        <v>86</v>
      </c>
      <c r="K58" s="831"/>
      <c r="L58" s="833"/>
      <c r="M58" s="810"/>
      <c r="N58" s="836"/>
      <c r="O58" s="831"/>
      <c r="P58" s="833"/>
      <c r="Q58" s="810"/>
      <c r="R58" s="838"/>
      <c r="S58" s="840"/>
      <c r="T58" s="842"/>
      <c r="U58" s="843"/>
      <c r="V58" s="846"/>
      <c r="W58" s="845">
        <v>2</v>
      </c>
      <c r="X58" s="842">
        <v>2</v>
      </c>
      <c r="Y58" s="848"/>
      <c r="Z58" s="685">
        <v>5</v>
      </c>
      <c r="AA58" s="845"/>
      <c r="AB58" s="842"/>
      <c r="AC58" s="848"/>
      <c r="AD58" s="685"/>
      <c r="AE58" s="845"/>
      <c r="AF58" s="842"/>
      <c r="AG58" s="848"/>
      <c r="AH58" s="685"/>
      <c r="AI58" s="845"/>
      <c r="AJ58" s="842"/>
      <c r="AK58" s="843"/>
      <c r="AL58" s="685"/>
      <c r="AM58" s="840"/>
      <c r="AN58" s="852"/>
      <c r="AO58" s="843"/>
      <c r="AP58" s="854"/>
      <c r="AQ58" s="685"/>
      <c r="AR58" s="685"/>
      <c r="AS58" s="844"/>
    </row>
    <row r="59" spans="1:45" s="168" customFormat="1" ht="47.1" customHeight="1" thickBot="1" x14ac:dyDescent="0.45">
      <c r="A59" s="404" t="s">
        <v>176</v>
      </c>
      <c r="B59" s="407" t="s">
        <v>280</v>
      </c>
      <c r="C59" s="189" t="s">
        <v>285</v>
      </c>
      <c r="D59" s="686"/>
      <c r="E59" s="819"/>
      <c r="F59" s="807"/>
      <c r="G59" s="821"/>
      <c r="H59" s="822"/>
      <c r="I59" s="822"/>
      <c r="J59" s="830"/>
      <c r="K59" s="832"/>
      <c r="L59" s="834"/>
      <c r="M59" s="835"/>
      <c r="N59" s="837"/>
      <c r="O59" s="832"/>
      <c r="P59" s="834"/>
      <c r="Q59" s="835"/>
      <c r="R59" s="839"/>
      <c r="S59" s="841"/>
      <c r="T59" s="834"/>
      <c r="U59" s="835"/>
      <c r="V59" s="847"/>
      <c r="W59" s="832"/>
      <c r="X59" s="834"/>
      <c r="Y59" s="849"/>
      <c r="Z59" s="686"/>
      <c r="AA59" s="832"/>
      <c r="AB59" s="834"/>
      <c r="AC59" s="849"/>
      <c r="AD59" s="686"/>
      <c r="AE59" s="832"/>
      <c r="AF59" s="834"/>
      <c r="AG59" s="849"/>
      <c r="AH59" s="686"/>
      <c r="AI59" s="832"/>
      <c r="AJ59" s="834"/>
      <c r="AK59" s="835"/>
      <c r="AL59" s="686"/>
      <c r="AM59" s="841"/>
      <c r="AN59" s="853"/>
      <c r="AO59" s="835"/>
      <c r="AP59" s="855"/>
      <c r="AQ59" s="686"/>
      <c r="AR59" s="686"/>
      <c r="AS59" s="819"/>
    </row>
    <row r="60" spans="1:45" s="168" customFormat="1" ht="59.25" customHeight="1" thickBot="1" x14ac:dyDescent="0.45">
      <c r="A60" s="404" t="s">
        <v>177</v>
      </c>
      <c r="B60" s="406" t="s">
        <v>277</v>
      </c>
      <c r="C60" s="189" t="s">
        <v>285</v>
      </c>
      <c r="D60" s="856">
        <f>AH60</f>
        <v>4</v>
      </c>
      <c r="E60" s="857">
        <f t="shared" ref="E60" si="34">D60*30</f>
        <v>120</v>
      </c>
      <c r="F60" s="844">
        <f t="shared" ref="F60" si="35">G60+H60+I60</f>
        <v>48</v>
      </c>
      <c r="G60" s="858">
        <f>16*AE60</f>
        <v>32</v>
      </c>
      <c r="H60" s="822"/>
      <c r="I60" s="822">
        <f t="shared" ref="I60" si="36">16*AG60</f>
        <v>16</v>
      </c>
      <c r="J60" s="860">
        <f t="shared" ref="J60" si="37">E60-F60</f>
        <v>72</v>
      </c>
      <c r="K60" s="831"/>
      <c r="L60" s="833"/>
      <c r="M60" s="810"/>
      <c r="N60" s="836"/>
      <c r="O60" s="831"/>
      <c r="P60" s="833"/>
      <c r="Q60" s="810"/>
      <c r="R60" s="838"/>
      <c r="S60" s="808"/>
      <c r="T60" s="833"/>
      <c r="U60" s="810"/>
      <c r="V60" s="859"/>
      <c r="W60" s="808"/>
      <c r="X60" s="833"/>
      <c r="Y60" s="810"/>
      <c r="Z60" s="859"/>
      <c r="AA60" s="808"/>
      <c r="AB60" s="833"/>
      <c r="AC60" s="810"/>
      <c r="AD60" s="861"/>
      <c r="AE60" s="831">
        <v>2</v>
      </c>
      <c r="AF60" s="833"/>
      <c r="AG60" s="862">
        <v>1</v>
      </c>
      <c r="AH60" s="861">
        <v>4</v>
      </c>
      <c r="AI60" s="831"/>
      <c r="AJ60" s="833"/>
      <c r="AK60" s="810"/>
      <c r="AL60" s="861"/>
      <c r="AM60" s="808"/>
      <c r="AN60" s="809"/>
      <c r="AO60" s="810"/>
      <c r="AP60" s="814"/>
      <c r="AQ60" s="861"/>
      <c r="AR60" s="861"/>
      <c r="AS60" s="807"/>
    </row>
    <row r="61" spans="1:45" s="168" customFormat="1" ht="75.599999999999994" customHeight="1" thickBot="1" x14ac:dyDescent="0.45">
      <c r="A61" s="404" t="s">
        <v>178</v>
      </c>
      <c r="B61" s="406" t="s">
        <v>278</v>
      </c>
      <c r="C61" s="189" t="s">
        <v>285</v>
      </c>
      <c r="D61" s="686"/>
      <c r="E61" s="819"/>
      <c r="F61" s="819"/>
      <c r="G61" s="858"/>
      <c r="H61" s="822"/>
      <c r="I61" s="822"/>
      <c r="J61" s="830"/>
      <c r="K61" s="832"/>
      <c r="L61" s="834"/>
      <c r="M61" s="835"/>
      <c r="N61" s="837"/>
      <c r="O61" s="832"/>
      <c r="P61" s="834"/>
      <c r="Q61" s="835"/>
      <c r="R61" s="839"/>
      <c r="S61" s="841"/>
      <c r="T61" s="834"/>
      <c r="U61" s="835"/>
      <c r="V61" s="847"/>
      <c r="W61" s="841"/>
      <c r="X61" s="834"/>
      <c r="Y61" s="835"/>
      <c r="Z61" s="847"/>
      <c r="AA61" s="841"/>
      <c r="AB61" s="834"/>
      <c r="AC61" s="835"/>
      <c r="AD61" s="686"/>
      <c r="AE61" s="832"/>
      <c r="AF61" s="834"/>
      <c r="AG61" s="849"/>
      <c r="AH61" s="686"/>
      <c r="AI61" s="832"/>
      <c r="AJ61" s="834"/>
      <c r="AK61" s="835"/>
      <c r="AL61" s="686"/>
      <c r="AM61" s="841"/>
      <c r="AN61" s="853"/>
      <c r="AO61" s="835"/>
      <c r="AP61" s="855"/>
      <c r="AQ61" s="686"/>
      <c r="AR61" s="686"/>
      <c r="AS61" s="819"/>
    </row>
    <row r="62" spans="1:45" s="168" customFormat="1" ht="68.55" customHeight="1" thickBot="1" x14ac:dyDescent="0.45">
      <c r="A62" s="404" t="s">
        <v>302</v>
      </c>
      <c r="B62" s="449" t="s">
        <v>314</v>
      </c>
      <c r="C62" s="189" t="s">
        <v>285</v>
      </c>
      <c r="D62" s="791">
        <f t="shared" ref="D62" si="38">AH62</f>
        <v>4</v>
      </c>
      <c r="E62" s="857">
        <f t="shared" ref="E62" si="39">D62*30</f>
        <v>120</v>
      </c>
      <c r="F62" s="844">
        <f t="shared" ref="F62" si="40">G62+H62+I62</f>
        <v>48</v>
      </c>
      <c r="G62" s="858">
        <f>AE62*16</f>
        <v>32</v>
      </c>
      <c r="H62" s="822">
        <f t="shared" ref="H62" si="41">AF62*16</f>
        <v>16</v>
      </c>
      <c r="I62" s="822"/>
      <c r="J62" s="860">
        <f t="shared" ref="J62" si="42">E62-F62</f>
        <v>72</v>
      </c>
      <c r="K62" s="831"/>
      <c r="L62" s="833"/>
      <c r="M62" s="810"/>
      <c r="N62" s="836"/>
      <c r="O62" s="831"/>
      <c r="P62" s="833"/>
      <c r="Q62" s="810"/>
      <c r="R62" s="838"/>
      <c r="S62" s="808"/>
      <c r="T62" s="833"/>
      <c r="U62" s="810"/>
      <c r="V62" s="859"/>
      <c r="W62" s="808"/>
      <c r="X62" s="833"/>
      <c r="Y62" s="810"/>
      <c r="Z62" s="859"/>
      <c r="AA62" s="808"/>
      <c r="AB62" s="833"/>
      <c r="AC62" s="810"/>
      <c r="AD62" s="861"/>
      <c r="AE62" s="831">
        <v>2</v>
      </c>
      <c r="AF62" s="833">
        <v>1</v>
      </c>
      <c r="AG62" s="862"/>
      <c r="AH62" s="861">
        <v>4</v>
      </c>
      <c r="AI62" s="831"/>
      <c r="AJ62" s="833"/>
      <c r="AK62" s="810"/>
      <c r="AL62" s="861"/>
      <c r="AM62" s="808"/>
      <c r="AN62" s="809"/>
      <c r="AO62" s="810"/>
      <c r="AP62" s="814"/>
      <c r="AQ62" s="861"/>
      <c r="AR62" s="861"/>
      <c r="AS62" s="807"/>
    </row>
    <row r="63" spans="1:45" s="168" customFormat="1" ht="84.6" customHeight="1" thickBot="1" x14ac:dyDescent="0.45">
      <c r="A63" s="404" t="s">
        <v>303</v>
      </c>
      <c r="B63" s="449" t="s">
        <v>327</v>
      </c>
      <c r="C63" s="189" t="s">
        <v>285</v>
      </c>
      <c r="D63" s="863"/>
      <c r="E63" s="819">
        <f t="shared" ref="E63:E64" si="43">D63*30</f>
        <v>0</v>
      </c>
      <c r="F63" s="819">
        <f t="shared" ref="F63:F64" si="44">G63+H63+I63</f>
        <v>0</v>
      </c>
      <c r="G63" s="858">
        <f>AE63*16</f>
        <v>0</v>
      </c>
      <c r="H63" s="822">
        <f t="shared" ref="H63:H64" si="45">AF63*16</f>
        <v>0</v>
      </c>
      <c r="I63" s="822"/>
      <c r="J63" s="830">
        <f t="shared" ref="J63:J64" si="46">E63-F63</f>
        <v>0</v>
      </c>
      <c r="K63" s="832"/>
      <c r="L63" s="834"/>
      <c r="M63" s="835"/>
      <c r="N63" s="837"/>
      <c r="O63" s="832"/>
      <c r="P63" s="834"/>
      <c r="Q63" s="835"/>
      <c r="R63" s="839"/>
      <c r="S63" s="841"/>
      <c r="T63" s="834"/>
      <c r="U63" s="835"/>
      <c r="V63" s="847"/>
      <c r="W63" s="841"/>
      <c r="X63" s="834"/>
      <c r="Y63" s="835"/>
      <c r="Z63" s="847"/>
      <c r="AA63" s="841"/>
      <c r="AB63" s="834"/>
      <c r="AC63" s="835"/>
      <c r="AD63" s="686"/>
      <c r="AE63" s="832"/>
      <c r="AF63" s="834"/>
      <c r="AG63" s="849"/>
      <c r="AH63" s="686"/>
      <c r="AI63" s="832"/>
      <c r="AJ63" s="834"/>
      <c r="AK63" s="835"/>
      <c r="AL63" s="686"/>
      <c r="AM63" s="841"/>
      <c r="AN63" s="853"/>
      <c r="AO63" s="835"/>
      <c r="AP63" s="855"/>
      <c r="AQ63" s="686"/>
      <c r="AR63" s="686"/>
      <c r="AS63" s="819"/>
    </row>
    <row r="64" spans="1:45" s="168" customFormat="1" ht="84.6" customHeight="1" thickBot="1" x14ac:dyDescent="0.45">
      <c r="A64" s="404" t="s">
        <v>231</v>
      </c>
      <c r="B64" s="375" t="s">
        <v>273</v>
      </c>
      <c r="C64" s="189" t="s">
        <v>285</v>
      </c>
      <c r="D64" s="866">
        <f t="shared" ref="D64" si="47">AH64</f>
        <v>4</v>
      </c>
      <c r="E64" s="857">
        <f t="shared" si="43"/>
        <v>120</v>
      </c>
      <c r="F64" s="844">
        <f t="shared" si="44"/>
        <v>48</v>
      </c>
      <c r="G64" s="858">
        <f>AE64*16</f>
        <v>32</v>
      </c>
      <c r="H64" s="822">
        <f t="shared" si="45"/>
        <v>16</v>
      </c>
      <c r="I64" s="822"/>
      <c r="J64" s="860">
        <f t="shared" si="46"/>
        <v>72</v>
      </c>
      <c r="K64" s="831"/>
      <c r="L64" s="833"/>
      <c r="M64" s="810"/>
      <c r="N64" s="864"/>
      <c r="O64" s="831"/>
      <c r="P64" s="833"/>
      <c r="Q64" s="810"/>
      <c r="R64" s="870"/>
      <c r="S64" s="808"/>
      <c r="T64" s="833"/>
      <c r="U64" s="810"/>
      <c r="V64" s="868"/>
      <c r="W64" s="808"/>
      <c r="X64" s="833"/>
      <c r="Y64" s="810"/>
      <c r="Z64" s="868"/>
      <c r="AA64" s="808"/>
      <c r="AB64" s="833"/>
      <c r="AC64" s="810"/>
      <c r="AD64" s="861"/>
      <c r="AE64" s="831">
        <v>2</v>
      </c>
      <c r="AF64" s="833">
        <v>1</v>
      </c>
      <c r="AG64" s="862"/>
      <c r="AH64" s="861">
        <v>4</v>
      </c>
      <c r="AI64" s="831"/>
      <c r="AJ64" s="833"/>
      <c r="AK64" s="810"/>
      <c r="AL64" s="861"/>
      <c r="AM64" s="808"/>
      <c r="AN64" s="809"/>
      <c r="AO64" s="810"/>
      <c r="AP64" s="814"/>
      <c r="AQ64" s="861"/>
      <c r="AR64" s="861"/>
      <c r="AS64" s="807"/>
    </row>
    <row r="65" spans="1:53" s="168" customFormat="1" ht="67.05" customHeight="1" thickBot="1" x14ac:dyDescent="0.45">
      <c r="A65" s="404" t="s">
        <v>232</v>
      </c>
      <c r="B65" s="375" t="s">
        <v>354</v>
      </c>
      <c r="C65" s="170" t="s">
        <v>290</v>
      </c>
      <c r="D65" s="867"/>
      <c r="E65" s="819">
        <f t="shared" ref="E65" si="48">D65*30</f>
        <v>0</v>
      </c>
      <c r="F65" s="819">
        <f t="shared" ref="F65" si="49">G65+H65+I65</f>
        <v>0</v>
      </c>
      <c r="G65" s="858">
        <f>AE65*16</f>
        <v>0</v>
      </c>
      <c r="H65" s="822">
        <f t="shared" ref="H65" si="50">AF65*16</f>
        <v>0</v>
      </c>
      <c r="I65" s="822"/>
      <c r="J65" s="830">
        <f t="shared" ref="J65" si="51">E65-F65</f>
        <v>0</v>
      </c>
      <c r="K65" s="832"/>
      <c r="L65" s="834"/>
      <c r="M65" s="835"/>
      <c r="N65" s="865"/>
      <c r="O65" s="832"/>
      <c r="P65" s="834"/>
      <c r="Q65" s="835"/>
      <c r="R65" s="871"/>
      <c r="S65" s="841"/>
      <c r="T65" s="834"/>
      <c r="U65" s="835"/>
      <c r="V65" s="869"/>
      <c r="W65" s="841"/>
      <c r="X65" s="834"/>
      <c r="Y65" s="835"/>
      <c r="Z65" s="869"/>
      <c r="AA65" s="841"/>
      <c r="AB65" s="834"/>
      <c r="AC65" s="835"/>
      <c r="AD65" s="686"/>
      <c r="AE65" s="832"/>
      <c r="AF65" s="834"/>
      <c r="AG65" s="849"/>
      <c r="AH65" s="686"/>
      <c r="AI65" s="832"/>
      <c r="AJ65" s="834"/>
      <c r="AK65" s="835"/>
      <c r="AL65" s="686"/>
      <c r="AM65" s="841"/>
      <c r="AN65" s="853"/>
      <c r="AO65" s="835"/>
      <c r="AP65" s="855"/>
      <c r="AQ65" s="686"/>
      <c r="AR65" s="686"/>
      <c r="AS65" s="819"/>
    </row>
    <row r="66" spans="1:53" s="168" customFormat="1" ht="58.5" customHeight="1" thickBot="1" x14ac:dyDescent="0.45">
      <c r="A66" s="404" t="s">
        <v>328</v>
      </c>
      <c r="B66" s="406" t="s">
        <v>359</v>
      </c>
      <c r="C66" s="170" t="s">
        <v>285</v>
      </c>
      <c r="D66" s="856">
        <f>AL66</f>
        <v>4</v>
      </c>
      <c r="E66" s="857">
        <f t="shared" ref="E66" si="52">D66*30</f>
        <v>120</v>
      </c>
      <c r="F66" s="857">
        <f t="shared" ref="F66" si="53">G66+H66+I66</f>
        <v>48</v>
      </c>
      <c r="G66" s="858">
        <f>AI66*16</f>
        <v>32</v>
      </c>
      <c r="H66" s="822"/>
      <c r="I66" s="822">
        <f t="shared" ref="I66" si="54">AK66*16</f>
        <v>16</v>
      </c>
      <c r="J66" s="860">
        <f t="shared" ref="J66" si="55">E66-F66</f>
        <v>72</v>
      </c>
      <c r="K66" s="831"/>
      <c r="L66" s="833"/>
      <c r="M66" s="810"/>
      <c r="N66" s="864"/>
      <c r="O66" s="831"/>
      <c r="P66" s="833"/>
      <c r="Q66" s="810"/>
      <c r="R66" s="870"/>
      <c r="S66" s="808"/>
      <c r="T66" s="833"/>
      <c r="U66" s="810"/>
      <c r="V66" s="868"/>
      <c r="W66" s="808"/>
      <c r="X66" s="833"/>
      <c r="Y66" s="810"/>
      <c r="Z66" s="868"/>
      <c r="AA66" s="808"/>
      <c r="AB66" s="833"/>
      <c r="AC66" s="810"/>
      <c r="AD66" s="861"/>
      <c r="AE66" s="831"/>
      <c r="AF66" s="833"/>
      <c r="AG66" s="862"/>
      <c r="AH66" s="861"/>
      <c r="AI66" s="831">
        <v>2</v>
      </c>
      <c r="AJ66" s="833"/>
      <c r="AK66" s="810">
        <v>1</v>
      </c>
      <c r="AL66" s="861">
        <v>4</v>
      </c>
      <c r="AM66" s="808"/>
      <c r="AN66" s="809"/>
      <c r="AO66" s="810"/>
      <c r="AP66" s="814"/>
      <c r="AQ66" s="861"/>
      <c r="AR66" s="861"/>
      <c r="AS66" s="807"/>
    </row>
    <row r="67" spans="1:53" s="168" customFormat="1" ht="75" customHeight="1" thickBot="1" x14ac:dyDescent="0.45">
      <c r="A67" s="404" t="s">
        <v>329</v>
      </c>
      <c r="B67" s="406" t="s">
        <v>360</v>
      </c>
      <c r="C67" s="170" t="s">
        <v>285</v>
      </c>
      <c r="D67" s="861"/>
      <c r="E67" s="807"/>
      <c r="F67" s="872"/>
      <c r="G67" s="873"/>
      <c r="H67" s="874"/>
      <c r="I67" s="874"/>
      <c r="J67" s="829"/>
      <c r="K67" s="832"/>
      <c r="L67" s="834"/>
      <c r="M67" s="835"/>
      <c r="N67" s="865"/>
      <c r="O67" s="832"/>
      <c r="P67" s="834"/>
      <c r="Q67" s="835"/>
      <c r="R67" s="871"/>
      <c r="S67" s="841"/>
      <c r="T67" s="834"/>
      <c r="U67" s="835"/>
      <c r="V67" s="869"/>
      <c r="W67" s="841"/>
      <c r="X67" s="834"/>
      <c r="Y67" s="835"/>
      <c r="Z67" s="869"/>
      <c r="AA67" s="841"/>
      <c r="AB67" s="834"/>
      <c r="AC67" s="835"/>
      <c r="AD67" s="686"/>
      <c r="AE67" s="832"/>
      <c r="AF67" s="834"/>
      <c r="AG67" s="849"/>
      <c r="AH67" s="686"/>
      <c r="AI67" s="832"/>
      <c r="AJ67" s="834"/>
      <c r="AK67" s="835"/>
      <c r="AL67" s="686"/>
      <c r="AM67" s="841"/>
      <c r="AN67" s="853"/>
      <c r="AO67" s="835"/>
      <c r="AP67" s="855"/>
      <c r="AQ67" s="686"/>
      <c r="AR67" s="686"/>
      <c r="AS67" s="819"/>
    </row>
    <row r="68" spans="1:53" s="168" customFormat="1" ht="58.5" customHeight="1" thickBot="1" x14ac:dyDescent="0.45">
      <c r="A68" s="404" t="s">
        <v>330</v>
      </c>
      <c r="B68" s="406" t="s">
        <v>361</v>
      </c>
      <c r="C68" s="170" t="s">
        <v>285</v>
      </c>
      <c r="D68" s="856">
        <f>AL68</f>
        <v>4</v>
      </c>
      <c r="E68" s="857">
        <f t="shared" ref="E68" si="56">D68*30</f>
        <v>120</v>
      </c>
      <c r="F68" s="857">
        <f t="shared" ref="F68" si="57">G68+H68+I68</f>
        <v>48</v>
      </c>
      <c r="G68" s="858">
        <f>AI68*16</f>
        <v>32</v>
      </c>
      <c r="H68" s="822"/>
      <c r="I68" s="822">
        <f t="shared" ref="I68:I70" si="58">AK68*16</f>
        <v>16</v>
      </c>
      <c r="J68" s="860">
        <f t="shared" ref="J68" si="59">E68-F68</f>
        <v>72</v>
      </c>
      <c r="K68" s="831"/>
      <c r="L68" s="833"/>
      <c r="M68" s="810"/>
      <c r="N68" s="864"/>
      <c r="O68" s="831"/>
      <c r="P68" s="833"/>
      <c r="Q68" s="810"/>
      <c r="R68" s="870"/>
      <c r="S68" s="808"/>
      <c r="T68" s="833"/>
      <c r="U68" s="810"/>
      <c r="V68" s="868"/>
      <c r="W68" s="808"/>
      <c r="X68" s="833"/>
      <c r="Y68" s="810"/>
      <c r="Z68" s="868"/>
      <c r="AA68" s="808"/>
      <c r="AB68" s="833"/>
      <c r="AC68" s="810"/>
      <c r="AD68" s="861"/>
      <c r="AE68" s="831"/>
      <c r="AF68" s="833"/>
      <c r="AG68" s="862"/>
      <c r="AH68" s="861"/>
      <c r="AI68" s="831">
        <v>2</v>
      </c>
      <c r="AJ68" s="833"/>
      <c r="AK68" s="810">
        <v>1</v>
      </c>
      <c r="AL68" s="861">
        <v>4</v>
      </c>
      <c r="AM68" s="808"/>
      <c r="AN68" s="809"/>
      <c r="AO68" s="810"/>
      <c r="AP68" s="814"/>
      <c r="AQ68" s="861"/>
      <c r="AR68" s="861"/>
      <c r="AS68" s="807"/>
    </row>
    <row r="69" spans="1:53" s="168" customFormat="1" ht="75" customHeight="1" thickBot="1" x14ac:dyDescent="0.45">
      <c r="A69" s="404" t="s">
        <v>331</v>
      </c>
      <c r="B69" s="406" t="s">
        <v>362</v>
      </c>
      <c r="C69" s="170" t="s">
        <v>285</v>
      </c>
      <c r="D69" s="861"/>
      <c r="E69" s="807"/>
      <c r="F69" s="872"/>
      <c r="G69" s="873"/>
      <c r="H69" s="874"/>
      <c r="I69" s="874"/>
      <c r="J69" s="829"/>
      <c r="K69" s="832"/>
      <c r="L69" s="834"/>
      <c r="M69" s="835"/>
      <c r="N69" s="865"/>
      <c r="O69" s="832"/>
      <c r="P69" s="834"/>
      <c r="Q69" s="835"/>
      <c r="R69" s="871"/>
      <c r="S69" s="841"/>
      <c r="T69" s="834"/>
      <c r="U69" s="835"/>
      <c r="V69" s="869"/>
      <c r="W69" s="841"/>
      <c r="X69" s="834"/>
      <c r="Y69" s="835"/>
      <c r="Z69" s="869"/>
      <c r="AA69" s="841"/>
      <c r="AB69" s="834"/>
      <c r="AC69" s="835"/>
      <c r="AD69" s="686"/>
      <c r="AE69" s="832"/>
      <c r="AF69" s="834"/>
      <c r="AG69" s="849"/>
      <c r="AH69" s="686"/>
      <c r="AI69" s="832"/>
      <c r="AJ69" s="834"/>
      <c r="AK69" s="835"/>
      <c r="AL69" s="686"/>
      <c r="AM69" s="841"/>
      <c r="AN69" s="853"/>
      <c r="AO69" s="835"/>
      <c r="AP69" s="855"/>
      <c r="AQ69" s="686"/>
      <c r="AR69" s="686"/>
      <c r="AS69" s="819"/>
    </row>
    <row r="70" spans="1:53" s="168" customFormat="1" ht="78" customHeight="1" thickBot="1" x14ac:dyDescent="0.45">
      <c r="A70" s="404" t="s">
        <v>332</v>
      </c>
      <c r="B70" s="406" t="s">
        <v>363</v>
      </c>
      <c r="C70" s="170" t="s">
        <v>285</v>
      </c>
      <c r="D70" s="875">
        <f>AL70</f>
        <v>4</v>
      </c>
      <c r="E70" s="877">
        <f t="shared" ref="E70" si="60">D70*30</f>
        <v>120</v>
      </c>
      <c r="F70" s="877">
        <f t="shared" ref="F70" si="61">G70+H70+I70</f>
        <v>48</v>
      </c>
      <c r="G70" s="879">
        <f>AI70*16</f>
        <v>32</v>
      </c>
      <c r="H70" s="881"/>
      <c r="I70" s="881">
        <f t="shared" si="58"/>
        <v>16</v>
      </c>
      <c r="J70" s="889">
        <f t="shared" ref="J70" si="62">E70-F70</f>
        <v>72</v>
      </c>
      <c r="K70" s="891"/>
      <c r="L70" s="833"/>
      <c r="M70" s="810"/>
      <c r="N70" s="864"/>
      <c r="O70" s="831"/>
      <c r="P70" s="833"/>
      <c r="Q70" s="810"/>
      <c r="R70" s="870"/>
      <c r="S70" s="808"/>
      <c r="T70" s="833"/>
      <c r="U70" s="810"/>
      <c r="V70" s="868"/>
      <c r="W70" s="808"/>
      <c r="X70" s="833"/>
      <c r="Y70" s="810"/>
      <c r="Z70" s="868"/>
      <c r="AA70" s="808"/>
      <c r="AB70" s="833"/>
      <c r="AC70" s="810"/>
      <c r="AD70" s="802"/>
      <c r="AE70" s="831"/>
      <c r="AF70" s="833"/>
      <c r="AG70" s="862"/>
      <c r="AH70" s="802"/>
      <c r="AI70" s="831">
        <v>2</v>
      </c>
      <c r="AJ70" s="833"/>
      <c r="AK70" s="810">
        <v>1</v>
      </c>
      <c r="AL70" s="802">
        <v>4</v>
      </c>
      <c r="AM70" s="808"/>
      <c r="AN70" s="809"/>
      <c r="AO70" s="810"/>
      <c r="AP70" s="814"/>
      <c r="AQ70" s="861"/>
      <c r="AR70" s="861"/>
      <c r="AS70" s="807"/>
    </row>
    <row r="71" spans="1:53" s="168" customFormat="1" ht="78.75" customHeight="1" thickBot="1" x14ac:dyDescent="0.45">
      <c r="A71" s="404" t="s">
        <v>333</v>
      </c>
      <c r="B71" s="406" t="s">
        <v>364</v>
      </c>
      <c r="C71" s="170" t="s">
        <v>285</v>
      </c>
      <c r="D71" s="876"/>
      <c r="E71" s="878"/>
      <c r="F71" s="878"/>
      <c r="G71" s="880"/>
      <c r="H71" s="882"/>
      <c r="I71" s="882"/>
      <c r="J71" s="890"/>
      <c r="K71" s="892"/>
      <c r="L71" s="834"/>
      <c r="M71" s="835"/>
      <c r="N71" s="865"/>
      <c r="O71" s="832"/>
      <c r="P71" s="834"/>
      <c r="Q71" s="835"/>
      <c r="R71" s="871"/>
      <c r="S71" s="841"/>
      <c r="T71" s="834"/>
      <c r="U71" s="835"/>
      <c r="V71" s="869"/>
      <c r="W71" s="841"/>
      <c r="X71" s="834"/>
      <c r="Y71" s="835"/>
      <c r="Z71" s="869"/>
      <c r="AA71" s="841"/>
      <c r="AB71" s="834"/>
      <c r="AC71" s="835"/>
      <c r="AD71" s="883"/>
      <c r="AE71" s="832"/>
      <c r="AF71" s="834"/>
      <c r="AG71" s="849"/>
      <c r="AH71" s="883"/>
      <c r="AI71" s="832"/>
      <c r="AJ71" s="834"/>
      <c r="AK71" s="835"/>
      <c r="AL71" s="883"/>
      <c r="AM71" s="841"/>
      <c r="AN71" s="853"/>
      <c r="AO71" s="835"/>
      <c r="AP71" s="855"/>
      <c r="AQ71" s="686"/>
      <c r="AR71" s="686"/>
      <c r="AS71" s="819"/>
    </row>
    <row r="72" spans="1:53" ht="42.75" customHeight="1" x14ac:dyDescent="0.2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</row>
    <row r="73" spans="1:53" s="4" customFormat="1" ht="21" x14ac:dyDescent="0.4">
      <c r="A73" s="77"/>
      <c r="B73" s="426" t="s">
        <v>311</v>
      </c>
      <c r="D73" s="77"/>
      <c r="E73" s="77" t="s">
        <v>349</v>
      </c>
      <c r="F73" s="422"/>
      <c r="G73" s="422"/>
      <c r="I73" s="422"/>
      <c r="J73" s="422"/>
      <c r="K73" s="422"/>
      <c r="L73" s="422"/>
      <c r="N73" s="422"/>
      <c r="O73" s="423"/>
      <c r="P73" s="77"/>
      <c r="Q73" s="422"/>
      <c r="R73" s="422"/>
      <c r="S73" s="77"/>
      <c r="T73" s="422"/>
      <c r="U73" s="422"/>
      <c r="V73" s="422"/>
      <c r="Y73" s="77" t="s">
        <v>304</v>
      </c>
      <c r="AK73" s="76"/>
      <c r="AX73" s="351"/>
      <c r="AY73" s="351"/>
      <c r="AZ73" s="351"/>
      <c r="BA73" s="351"/>
    </row>
    <row r="74" spans="1:53" s="4" customFormat="1" ht="21" x14ac:dyDescent="0.4">
      <c r="A74" s="77"/>
      <c r="B74" s="425" t="s">
        <v>312</v>
      </c>
      <c r="D74" s="77"/>
      <c r="E74" s="77" t="s">
        <v>350</v>
      </c>
      <c r="F74" s="422"/>
      <c r="G74" s="422"/>
      <c r="I74" s="422"/>
      <c r="J74" s="422"/>
      <c r="K74" s="422"/>
      <c r="L74" s="422"/>
      <c r="N74" s="422"/>
      <c r="O74" s="423"/>
      <c r="P74" s="77"/>
      <c r="Q74" s="422"/>
      <c r="R74" s="422"/>
      <c r="S74" s="77"/>
      <c r="T74" s="422"/>
      <c r="U74" s="422"/>
      <c r="V74" s="422"/>
      <c r="Y74" s="77" t="s">
        <v>352</v>
      </c>
      <c r="AK74" s="76"/>
      <c r="AX74" s="351"/>
      <c r="AY74" s="351"/>
      <c r="AZ74" s="351"/>
      <c r="BA74" s="351"/>
    </row>
    <row r="75" spans="1:53" s="4" customFormat="1" ht="21" x14ac:dyDescent="0.4">
      <c r="A75" s="77"/>
      <c r="B75" s="425" t="s">
        <v>313</v>
      </c>
      <c r="D75" s="77"/>
      <c r="E75" s="77" t="s">
        <v>351</v>
      </c>
      <c r="F75" s="422"/>
      <c r="G75" s="422"/>
      <c r="I75" s="422"/>
      <c r="J75" s="422"/>
      <c r="K75" s="422"/>
      <c r="L75" s="422"/>
      <c r="N75" s="422"/>
      <c r="O75" s="423"/>
      <c r="P75" s="77"/>
      <c r="Q75" s="422"/>
      <c r="R75" s="422"/>
      <c r="S75" s="77"/>
      <c r="T75" s="422"/>
      <c r="U75" s="422"/>
      <c r="V75" s="422"/>
      <c r="Y75" s="77" t="s">
        <v>305</v>
      </c>
      <c r="AK75" s="76"/>
      <c r="AX75" s="351"/>
      <c r="AY75" s="351"/>
      <c r="AZ75" s="351"/>
      <c r="BA75" s="351"/>
    </row>
    <row r="76" spans="1:53" ht="19.5" customHeight="1" x14ac:dyDescent="0.3">
      <c r="A76" s="747"/>
      <c r="B76" s="747"/>
      <c r="C76" s="747"/>
      <c r="D76" s="747"/>
      <c r="E76" s="747"/>
      <c r="F76" s="747"/>
      <c r="G76" s="747"/>
      <c r="H76" s="747"/>
      <c r="M76" s="65"/>
    </row>
  </sheetData>
  <dataConsolidate/>
  <mergeCells count="530">
    <mergeCell ref="AP64:AP65"/>
    <mergeCell ref="AQ64:AQ65"/>
    <mergeCell ref="AR64:AR65"/>
    <mergeCell ref="AS64:AS65"/>
    <mergeCell ref="AC64:AC65"/>
    <mergeCell ref="AD64:AD65"/>
    <mergeCell ref="AE64:AE65"/>
    <mergeCell ref="AF64:AF65"/>
    <mergeCell ref="AG64:AG65"/>
    <mergeCell ref="AH64:AH65"/>
    <mergeCell ref="AI64:AI65"/>
    <mergeCell ref="AJ64:AJ65"/>
    <mergeCell ref="AK64:AK65"/>
    <mergeCell ref="X64:X65"/>
    <mergeCell ref="Y64:Y65"/>
    <mergeCell ref="Z64:Z65"/>
    <mergeCell ref="AA64:AA65"/>
    <mergeCell ref="AB64:AB65"/>
    <mergeCell ref="AL64:AL65"/>
    <mergeCell ref="AM64:AM65"/>
    <mergeCell ref="AN64:AN65"/>
    <mergeCell ref="AO64:AO65"/>
    <mergeCell ref="AP62:AP63"/>
    <mergeCell ref="AQ62:AQ63"/>
    <mergeCell ref="AR62:AR63"/>
    <mergeCell ref="AS62:AS63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R64:R65"/>
    <mergeCell ref="S64:S65"/>
    <mergeCell ref="T64:T65"/>
    <mergeCell ref="U64:U65"/>
    <mergeCell ref="V64:V65"/>
    <mergeCell ref="W64:W65"/>
    <mergeCell ref="AG62:AG63"/>
    <mergeCell ref="AH62:AH63"/>
    <mergeCell ref="AI62:AI63"/>
    <mergeCell ref="AJ62:AJ63"/>
    <mergeCell ref="AK62:AK63"/>
    <mergeCell ref="AL62:AL63"/>
    <mergeCell ref="AM62:AM63"/>
    <mergeCell ref="AN62:AN63"/>
    <mergeCell ref="AO62:AO63"/>
    <mergeCell ref="X62:X63"/>
    <mergeCell ref="Y62:Y63"/>
    <mergeCell ref="Z62:Z63"/>
    <mergeCell ref="AA62:AA63"/>
    <mergeCell ref="AB62:AB63"/>
    <mergeCell ref="AC62:AC63"/>
    <mergeCell ref="AD62:AD63"/>
    <mergeCell ref="AE62:AE63"/>
    <mergeCell ref="AF62:AF63"/>
    <mergeCell ref="O62:O63"/>
    <mergeCell ref="P62:P63"/>
    <mergeCell ref="Q62:Q63"/>
    <mergeCell ref="R62:R63"/>
    <mergeCell ref="S62:S63"/>
    <mergeCell ref="T62:T63"/>
    <mergeCell ref="U62:U63"/>
    <mergeCell ref="V62:V63"/>
    <mergeCell ref="W62:W63"/>
    <mergeCell ref="AR56:AR57"/>
    <mergeCell ref="AS56:AS57"/>
    <mergeCell ref="AE56:AE57"/>
    <mergeCell ref="AF56:AF57"/>
    <mergeCell ref="AG56:AG57"/>
    <mergeCell ref="AH56:AH57"/>
    <mergeCell ref="AI56:AI57"/>
    <mergeCell ref="AJ56:AJ57"/>
    <mergeCell ref="AK56:AK57"/>
    <mergeCell ref="AL56:AL57"/>
    <mergeCell ref="AM56:AM57"/>
    <mergeCell ref="Z56:Z57"/>
    <mergeCell ref="AA56:AA57"/>
    <mergeCell ref="AB56:AB57"/>
    <mergeCell ref="AC56:AC57"/>
    <mergeCell ref="AD56:AD57"/>
    <mergeCell ref="AN56:AN57"/>
    <mergeCell ref="AO56:AO57"/>
    <mergeCell ref="AP56:AP57"/>
    <mergeCell ref="AQ56:AQ57"/>
    <mergeCell ref="K12:M12"/>
    <mergeCell ref="O12:Q12"/>
    <mergeCell ref="S12:U12"/>
    <mergeCell ref="W12:Y12"/>
    <mergeCell ref="AA12:AC12"/>
    <mergeCell ref="AE12:AG12"/>
    <mergeCell ref="AI12:AK12"/>
    <mergeCell ref="AM12:AO12"/>
    <mergeCell ref="K13:M13"/>
    <mergeCell ref="O13:Q13"/>
    <mergeCell ref="S13:U13"/>
    <mergeCell ref="W13:Y13"/>
    <mergeCell ref="AE13:AG13"/>
    <mergeCell ref="AI13:AK13"/>
    <mergeCell ref="AM13:AO13"/>
    <mergeCell ref="AA13:AC13"/>
    <mergeCell ref="D33:D35"/>
    <mergeCell ref="AS33:AS35"/>
    <mergeCell ref="AQ33:AQ35"/>
    <mergeCell ref="AR33:AR35"/>
    <mergeCell ref="AE16:AG16"/>
    <mergeCell ref="AI16:AK16"/>
    <mergeCell ref="AM16:AO16"/>
    <mergeCell ref="AF33:AF35"/>
    <mergeCell ref="AG33:AG35"/>
    <mergeCell ref="AA33:AA35"/>
    <mergeCell ref="AM33:AM35"/>
    <mergeCell ref="AE33:AE35"/>
    <mergeCell ref="AA32:AC32"/>
    <mergeCell ref="AE32:AG32"/>
    <mergeCell ref="AI32:AK32"/>
    <mergeCell ref="AM32:AO32"/>
    <mergeCell ref="AM26:AO26"/>
    <mergeCell ref="AP33:AP35"/>
    <mergeCell ref="AN33:AN35"/>
    <mergeCell ref="U33:U35"/>
    <mergeCell ref="W33:W35"/>
    <mergeCell ref="X33:X35"/>
    <mergeCell ref="Y33:Y35"/>
    <mergeCell ref="V33:V35"/>
    <mergeCell ref="J70:J71"/>
    <mergeCell ref="D58:D59"/>
    <mergeCell ref="D60:D61"/>
    <mergeCell ref="D68:D69"/>
    <mergeCell ref="E58:E59"/>
    <mergeCell ref="E60:E61"/>
    <mergeCell ref="E68:E69"/>
    <mergeCell ref="M56:M57"/>
    <mergeCell ref="N56:N57"/>
    <mergeCell ref="K62:K63"/>
    <mergeCell ref="L62:L63"/>
    <mergeCell ref="M62:M63"/>
    <mergeCell ref="N62:N63"/>
    <mergeCell ref="L58:L59"/>
    <mergeCell ref="M58:M59"/>
    <mergeCell ref="D66:D67"/>
    <mergeCell ref="E66:E67"/>
    <mergeCell ref="J66:J67"/>
    <mergeCell ref="K66:K67"/>
    <mergeCell ref="L66:L67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AH70:AH71"/>
    <mergeCell ref="U70:U71"/>
    <mergeCell ref="V70:V71"/>
    <mergeCell ref="W70:W71"/>
    <mergeCell ref="X70:X71"/>
    <mergeCell ref="Y70:Y71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A76:H76"/>
    <mergeCell ref="K37:M3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F68:F69"/>
    <mergeCell ref="G68:G69"/>
    <mergeCell ref="H68:H69"/>
    <mergeCell ref="I68:I69"/>
    <mergeCell ref="D62:D63"/>
    <mergeCell ref="E62:E63"/>
    <mergeCell ref="J68:J69"/>
    <mergeCell ref="D70:D71"/>
    <mergeCell ref="E70:E71"/>
    <mergeCell ref="F70:F71"/>
    <mergeCell ref="G70:G71"/>
    <mergeCell ref="H70:H71"/>
    <mergeCell ref="I70:I71"/>
    <mergeCell ref="E33:E35"/>
    <mergeCell ref="F33:F35"/>
    <mergeCell ref="G33:G35"/>
    <mergeCell ref="H33:H35"/>
    <mergeCell ref="I33:I35"/>
    <mergeCell ref="J33:J35"/>
    <mergeCell ref="K33:K35"/>
    <mergeCell ref="L33:L35"/>
    <mergeCell ref="M33:M35"/>
    <mergeCell ref="AM37:AO37"/>
    <mergeCell ref="AA38:AC38"/>
    <mergeCell ref="AE38:AG38"/>
    <mergeCell ref="AI38:AK38"/>
    <mergeCell ref="AM38:AO38"/>
    <mergeCell ref="S38:U38"/>
    <mergeCell ref="W38:Y38"/>
    <mergeCell ref="K38:M38"/>
    <mergeCell ref="O38:Q38"/>
    <mergeCell ref="O37:Q37"/>
    <mergeCell ref="S37:U37"/>
    <mergeCell ref="W37:Y37"/>
    <mergeCell ref="AO60:AO61"/>
    <mergeCell ref="AG60:AG61"/>
    <mergeCell ref="AH60:AH61"/>
    <mergeCell ref="AI60:AI61"/>
    <mergeCell ref="AJ60:AJ61"/>
    <mergeCell ref="AK60:AK61"/>
    <mergeCell ref="AL60:AL61"/>
    <mergeCell ref="AM60:AM61"/>
    <mergeCell ref="K32:M32"/>
    <mergeCell ref="O32:Q32"/>
    <mergeCell ref="S32:U32"/>
    <mergeCell ref="AO33:AO35"/>
    <mergeCell ref="AL33:AL35"/>
    <mergeCell ref="O56:O57"/>
    <mergeCell ref="N58:N59"/>
    <mergeCell ref="O58:O59"/>
    <mergeCell ref="R56:R57"/>
    <mergeCell ref="S56:S57"/>
    <mergeCell ref="T56:T57"/>
    <mergeCell ref="U56:U57"/>
    <mergeCell ref="V56:V57"/>
    <mergeCell ref="W56:W57"/>
    <mergeCell ref="X56:X57"/>
    <mergeCell ref="Y56:Y57"/>
    <mergeCell ref="AB58:AB59"/>
    <mergeCell ref="AC58:AC59"/>
    <mergeCell ref="AL68:AL69"/>
    <mergeCell ref="AM68:AM69"/>
    <mergeCell ref="AK70:AK71"/>
    <mergeCell ref="AP70:AP71"/>
    <mergeCell ref="AQ70:AQ71"/>
    <mergeCell ref="AR70:AR71"/>
    <mergeCell ref="AP60:AP61"/>
    <mergeCell ref="AQ60:AQ61"/>
    <mergeCell ref="AR60:AR61"/>
    <mergeCell ref="AP58:AP59"/>
    <mergeCell ref="AQ58:AQ59"/>
    <mergeCell ref="AR58:AR59"/>
    <mergeCell ref="AK58:AK59"/>
    <mergeCell ref="AL58:AL59"/>
    <mergeCell ref="AP66:AP67"/>
    <mergeCell ref="AQ66:AQ67"/>
    <mergeCell ref="AR66:AR67"/>
    <mergeCell ref="AI70:AI71"/>
    <mergeCell ref="AJ70:AJ71"/>
    <mergeCell ref="AN70:AN71"/>
    <mergeCell ref="AO70:AO71"/>
    <mergeCell ref="AN60:AN61"/>
    <mergeCell ref="AB68:AB69"/>
    <mergeCell ref="AE60:AE61"/>
    <mergeCell ref="AF60:AF61"/>
    <mergeCell ref="AD66:AD67"/>
    <mergeCell ref="M66:M67"/>
    <mergeCell ref="N66:N67"/>
    <mergeCell ref="AS70:AS71"/>
    <mergeCell ref="AP68:AP69"/>
    <mergeCell ref="AQ68:AQ69"/>
    <mergeCell ref="AR68:AR69"/>
    <mergeCell ref="AS68:AS69"/>
    <mergeCell ref="AC68:AC69"/>
    <mergeCell ref="AD68:AD69"/>
    <mergeCell ref="AI68:AI69"/>
    <mergeCell ref="AJ68:AJ69"/>
    <mergeCell ref="AK68:AK69"/>
    <mergeCell ref="AN68:AN69"/>
    <mergeCell ref="AO68:AO69"/>
    <mergeCell ref="AL70:AL71"/>
    <mergeCell ref="AM70:AM71"/>
    <mergeCell ref="AE68:AE69"/>
    <mergeCell ref="AF68:AF69"/>
    <mergeCell ref="AG68:AG69"/>
    <mergeCell ref="AH68:AH69"/>
    <mergeCell ref="AB60:AB61"/>
    <mergeCell ref="AC60:AC61"/>
    <mergeCell ref="AD60:AD61"/>
    <mergeCell ref="AH58:AH59"/>
    <mergeCell ref="AI58:AI59"/>
    <mergeCell ref="AJ58:AJ59"/>
    <mergeCell ref="AS60:AS61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V68:V69"/>
    <mergeCell ref="W68:W69"/>
    <mergeCell ref="X68:X69"/>
    <mergeCell ref="Y68:Y69"/>
    <mergeCell ref="Z68:Z69"/>
    <mergeCell ref="AA68:AA69"/>
    <mergeCell ref="V58:V59"/>
    <mergeCell ref="W58:W59"/>
    <mergeCell ref="X58:X59"/>
    <mergeCell ref="Y58:Y59"/>
    <mergeCell ref="AA58:AA59"/>
    <mergeCell ref="Z58:Z59"/>
    <mergeCell ref="AS58:AS59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Y60:Y61"/>
    <mergeCell ref="Z60:Z61"/>
    <mergeCell ref="AA60:AA61"/>
    <mergeCell ref="AN9:AN10"/>
    <mergeCell ref="AO9:AO10"/>
    <mergeCell ref="AJ9:AJ10"/>
    <mergeCell ref="AE9:AE10"/>
    <mergeCell ref="B11:AS11"/>
    <mergeCell ref="AP9:AP10"/>
    <mergeCell ref="AQ9:AQ10"/>
    <mergeCell ref="AR9:AR10"/>
    <mergeCell ref="AS9:AS10"/>
    <mergeCell ref="AL9:AL10"/>
    <mergeCell ref="AM9:AM10"/>
    <mergeCell ref="AI9:AI10"/>
    <mergeCell ref="Z9:Z10"/>
    <mergeCell ref="AA9:AA10"/>
    <mergeCell ref="AK9:AK10"/>
    <mergeCell ref="V9:V10"/>
    <mergeCell ref="W9:W10"/>
    <mergeCell ref="X9:X10"/>
    <mergeCell ref="Y9:Y10"/>
    <mergeCell ref="AF9:AF10"/>
    <mergeCell ref="AG9:AG10"/>
    <mergeCell ref="AH9:AH10"/>
    <mergeCell ref="AB9:AB10"/>
    <mergeCell ref="AC9:AC10"/>
    <mergeCell ref="W16:Y16"/>
    <mergeCell ref="AA16:AC16"/>
    <mergeCell ref="O26:Q26"/>
    <mergeCell ref="S26:U26"/>
    <mergeCell ref="W26:Y26"/>
    <mergeCell ref="AA26:AC26"/>
    <mergeCell ref="AE26:AG26"/>
    <mergeCell ref="AI26:AK26"/>
    <mergeCell ref="K26:M26"/>
    <mergeCell ref="K16:M16"/>
    <mergeCell ref="O16:Q16"/>
    <mergeCell ref="S16:U16"/>
    <mergeCell ref="W25:Y25"/>
    <mergeCell ref="AA25:AC25"/>
    <mergeCell ref="AE25:AG25"/>
    <mergeCell ref="AI25:AK25"/>
    <mergeCell ref="AI33:AI35"/>
    <mergeCell ref="AA37:AC37"/>
    <mergeCell ref="AE37:AG37"/>
    <mergeCell ref="AI37:AK37"/>
    <mergeCell ref="AB33:AB35"/>
    <mergeCell ref="AC33:AC35"/>
    <mergeCell ref="AJ33:AJ35"/>
    <mergeCell ref="AK33:AK35"/>
    <mergeCell ref="W32:Y32"/>
    <mergeCell ref="Z33:Z35"/>
    <mergeCell ref="AD33:AD35"/>
    <mergeCell ref="AH33:AH35"/>
    <mergeCell ref="AD9:AD10"/>
    <mergeCell ref="K7:R7"/>
    <mergeCell ref="S7:Z7"/>
    <mergeCell ref="AA7:AH7"/>
    <mergeCell ref="AI7:AP7"/>
    <mergeCell ref="AQ7:AS8"/>
    <mergeCell ref="AM8:AP8"/>
    <mergeCell ref="AI8:AL8"/>
    <mergeCell ref="K9:K10"/>
    <mergeCell ref="S8:V8"/>
    <mergeCell ref="W8:Z8"/>
    <mergeCell ref="AA8:AD8"/>
    <mergeCell ref="AE8:AH8"/>
    <mergeCell ref="K8:N8"/>
    <mergeCell ref="O8:R8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A7:A10"/>
    <mergeCell ref="B7:B10"/>
    <mergeCell ref="C7:C10"/>
    <mergeCell ref="D7:E9"/>
    <mergeCell ref="F7:J7"/>
    <mergeCell ref="G9:G10"/>
    <mergeCell ref="H9:H10"/>
    <mergeCell ref="I9:I10"/>
    <mergeCell ref="F8:F10"/>
    <mergeCell ref="G8:I8"/>
    <mergeCell ref="J8:J10"/>
    <mergeCell ref="S58:S59"/>
    <mergeCell ref="T58:T59"/>
    <mergeCell ref="U58:U59"/>
    <mergeCell ref="J18:J23"/>
    <mergeCell ref="N33:N35"/>
    <mergeCell ref="R33:R35"/>
    <mergeCell ref="S33:S35"/>
    <mergeCell ref="I58:I59"/>
    <mergeCell ref="J58:J59"/>
    <mergeCell ref="K25:M25"/>
    <mergeCell ref="O25:Q25"/>
    <mergeCell ref="S25:U25"/>
    <mergeCell ref="O33:O35"/>
    <mergeCell ref="P33:P35"/>
    <mergeCell ref="Q33:Q35"/>
    <mergeCell ref="T33:T35"/>
    <mergeCell ref="A12:B12"/>
    <mergeCell ref="A37:B37"/>
    <mergeCell ref="B24:AS24"/>
    <mergeCell ref="B36:AS36"/>
    <mergeCell ref="AM58:AM59"/>
    <mergeCell ref="AN58:AN59"/>
    <mergeCell ref="AO58:AO59"/>
    <mergeCell ref="K55:M55"/>
    <mergeCell ref="O55:Q55"/>
    <mergeCell ref="S55:U55"/>
    <mergeCell ref="W55:Y55"/>
    <mergeCell ref="AA55:AC55"/>
    <mergeCell ref="AE55:AG55"/>
    <mergeCell ref="AI55:AK55"/>
    <mergeCell ref="AD58:AD59"/>
    <mergeCell ref="AE58:AE59"/>
    <mergeCell ref="AF58:AF59"/>
    <mergeCell ref="AG58:AG59"/>
    <mergeCell ref="P58:P59"/>
    <mergeCell ref="Q58:Q59"/>
    <mergeCell ref="R58:R59"/>
    <mergeCell ref="K58:K59"/>
    <mergeCell ref="AQ18:AQ23"/>
    <mergeCell ref="A25:B25"/>
    <mergeCell ref="AM25:AO25"/>
    <mergeCell ref="S18:S23"/>
    <mergeCell ref="T18:T23"/>
    <mergeCell ref="U18:U23"/>
    <mergeCell ref="V18:V23"/>
    <mergeCell ref="C20:C23"/>
    <mergeCell ref="D18:D23"/>
    <mergeCell ref="E18:E23"/>
    <mergeCell ref="F18:F23"/>
    <mergeCell ref="G18:G23"/>
    <mergeCell ref="H18:H23"/>
    <mergeCell ref="I18:I23"/>
    <mergeCell ref="AM55:AO55"/>
    <mergeCell ref="T66:T67"/>
    <mergeCell ref="U66:U67"/>
    <mergeCell ref="AN66:AN67"/>
    <mergeCell ref="AO66:AO67"/>
    <mergeCell ref="F62:F63"/>
    <mergeCell ref="G62:G63"/>
    <mergeCell ref="H62:H63"/>
    <mergeCell ref="I62:I63"/>
    <mergeCell ref="J62:J63"/>
    <mergeCell ref="P56:P57"/>
    <mergeCell ref="Q56:Q57"/>
    <mergeCell ref="F60:F61"/>
    <mergeCell ref="G60:G61"/>
    <mergeCell ref="H60:H61"/>
    <mergeCell ref="I60:I61"/>
    <mergeCell ref="J60:J61"/>
    <mergeCell ref="F58:F59"/>
    <mergeCell ref="G58:G59"/>
    <mergeCell ref="H58:H59"/>
    <mergeCell ref="F66:F67"/>
    <mergeCell ref="G66:G67"/>
    <mergeCell ref="H66:H67"/>
    <mergeCell ref="I66:I67"/>
    <mergeCell ref="AS66:AS67"/>
    <mergeCell ref="C1:AT2"/>
    <mergeCell ref="AE66:AE67"/>
    <mergeCell ref="AF66:AF67"/>
    <mergeCell ref="AG66:AG67"/>
    <mergeCell ref="AH66:AH67"/>
    <mergeCell ref="AI66:AI67"/>
    <mergeCell ref="AJ66:AJ67"/>
    <mergeCell ref="AK66:AK67"/>
    <mergeCell ref="AL66:AL67"/>
    <mergeCell ref="AM66:AM67"/>
    <mergeCell ref="V66:V67"/>
    <mergeCell ref="W66:W67"/>
    <mergeCell ref="X66:X67"/>
    <mergeCell ref="Y66:Y67"/>
    <mergeCell ref="Z66:Z67"/>
    <mergeCell ref="AA66:AA67"/>
    <mergeCell ref="AB66:AB67"/>
    <mergeCell ref="AC66:AC67"/>
    <mergeCell ref="O66:O67"/>
    <mergeCell ref="P66:P67"/>
    <mergeCell ref="Q66:Q67"/>
    <mergeCell ref="R66:R67"/>
    <mergeCell ref="S66:S67"/>
  </mergeCells>
  <printOptions horizontalCentered="1" gridLinesSet="0"/>
  <pageMargins left="0" right="0" top="0.59055118110236227" bottom="0" header="0.19685039370078741" footer="0"/>
  <pageSetup paperSize="9" scale="43" fitToWidth="420" fitToHeight="297" orientation="landscape" blackAndWhite="1" r:id="rId1"/>
  <headerFooter alignWithMargins="0">
    <oddFooter>&amp;R&amp;P</oddFooter>
  </headerFooter>
  <rowBreaks count="3" manualBreakCount="3">
    <brk id="31" max="44" man="1"/>
    <brk id="49" max="44" man="1"/>
    <brk id="63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</vt:i4>
      </vt:variant>
    </vt:vector>
  </HeadingPairs>
  <TitlesOfParts>
    <vt:vector size="23" baseType="lpstr">
      <vt:lpstr>Титул РУП_Бак</vt:lpstr>
      <vt:lpstr>Базовая часть РУП_Бак</vt:lpstr>
      <vt:lpstr>Вариатив. часть РУП_Бак  АИЭ</vt:lpstr>
      <vt:lpstr>Вариатив. часть РУП_Бак ГЭЭ ЭИ</vt:lpstr>
      <vt:lpstr>Вариат. часть РУП_Бак ГЭЭ ИСОП </vt:lpstr>
      <vt:lpstr>Вариат. часть РУП_Бак МенЭЭ</vt:lpstr>
      <vt:lpstr>Вариативная часть РУП_Бак  (РЗ)</vt:lpstr>
      <vt:lpstr>ЭСиС</vt:lpstr>
      <vt:lpstr>'Базовая часть РУП_Бак'!Заголовки_для_печати</vt:lpstr>
      <vt:lpstr>'Вариат. часть РУП_Бак ГЭЭ ИСОП '!Заголовки_для_печати</vt:lpstr>
      <vt:lpstr>'Вариат. часть РУП_Бак МенЭЭ'!Заголовки_для_печати</vt:lpstr>
      <vt:lpstr>'Вариатив. часть РУП_Бак  АИЭ'!Заголовки_для_печати</vt:lpstr>
      <vt:lpstr>'Вариатив. часть РУП_Бак ГЭЭ ЭИ'!Заголовки_для_печати</vt:lpstr>
      <vt:lpstr>'Вариативная часть РУП_Бак  (РЗ)'!Заголовки_для_печати</vt:lpstr>
      <vt:lpstr>ЭСиС!Заголовки_для_печати</vt:lpstr>
      <vt:lpstr>'Базовая часть РУП_Бак'!Область_печати</vt:lpstr>
      <vt:lpstr>'Вариат. часть РУП_Бак ГЭЭ ИСОП '!Область_печати</vt:lpstr>
      <vt:lpstr>'Вариат. часть РУП_Бак МенЭЭ'!Область_печати</vt:lpstr>
      <vt:lpstr>'Вариатив. часть РУП_Бак  АИЭ'!Область_печати</vt:lpstr>
      <vt:lpstr>'Вариатив. часть РУП_Бак ГЭЭ ЭИ'!Область_печати</vt:lpstr>
      <vt:lpstr>'Вариативная часть РУП_Бак  (РЗ)'!Область_печати</vt:lpstr>
      <vt:lpstr>'Титул РУП_Бак'!Область_печати</vt:lpstr>
      <vt:lpstr>ЭСиС!Область_печати</vt:lpstr>
    </vt:vector>
  </TitlesOfParts>
  <Manager>Давлятов У.Р.</Manager>
  <Company>Кафедра "Автомобильный транспорт"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РУП 670200 "ЭТТМиК"для бакалавров</dc:title>
  <dc:creator>Дресвянников С.Ю.</dc:creator>
  <cp:lastModifiedBy>ВИЭ</cp:lastModifiedBy>
  <cp:lastPrinted>2023-11-09T10:03:41Z</cp:lastPrinted>
  <dcterms:created xsi:type="dcterms:W3CDTF">1999-08-17T06:17:32Z</dcterms:created>
  <dcterms:modified xsi:type="dcterms:W3CDTF">2024-05-17T04:06:51Z</dcterms:modified>
</cp:coreProperties>
</file>