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Кредит ВИЭ\РУП 2023 бакалавр и Магистр\"/>
    </mc:Choice>
  </mc:AlternateContent>
  <bookViews>
    <workbookView xWindow="-108" yWindow="-108" windowWidth="23256" windowHeight="12456" tabRatio="878" activeTab="4"/>
  </bookViews>
  <sheets>
    <sheet name="Титул РУП_Бак" sheetId="19" r:id="rId1"/>
    <sheet name="Базовая часть РУП_Бак" sheetId="7" r:id="rId2"/>
    <sheet name="Вариат. часть РУП_Бак  АИЭ" sheetId="20" r:id="rId3"/>
    <sheet name="Вариат. часть РУП_Бак  ГЭЭ" sheetId="21" r:id="rId4"/>
    <sheet name="Вариат. часть РУП_Бак  МенЭЭ" sheetId="22" r:id="rId5"/>
  </sheets>
  <definedNames>
    <definedName name="_xlnm.Print_Titles" localSheetId="1">'Базовая часть РУП_Бак'!$1:$4</definedName>
    <definedName name="_xlnm.Print_Titles" localSheetId="2">'Вариат. часть РУП_Бак  АИЭ'!$7:$10</definedName>
    <definedName name="_xlnm.Print_Titles" localSheetId="3">'Вариат. часть РУП_Бак  ГЭЭ'!$7:$10</definedName>
    <definedName name="_xlnm.Print_Titles" localSheetId="4">'Вариат. часть РУП_Бак  МенЭЭ'!$7:$10</definedName>
    <definedName name="_xlnm.Print_Area" localSheetId="1">'Базовая часть РУП_Бак'!$A$1:$BA$54</definedName>
    <definedName name="_xlnm.Print_Area" localSheetId="2">'Вариат. часть РУП_Бак  АИЭ'!$A$1:$BA$80</definedName>
    <definedName name="_xlnm.Print_Area" localSheetId="3">'Вариат. часть РУП_Бак  ГЭЭ'!$A$1:$BA$80</definedName>
    <definedName name="_xlnm.Print_Area" localSheetId="4">'Вариат. часть РУП_Бак  МенЭЭ'!$A$1:$BA$80</definedName>
    <definedName name="_xlnm.Print_Area" localSheetId="0">'Титул РУП_Бак'!$A$1:$BH$36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73" i="22" l="1"/>
  <c r="E73" i="22"/>
  <c r="F71" i="22"/>
  <c r="E71" i="22"/>
  <c r="F69" i="22"/>
  <c r="E69" i="22"/>
  <c r="F67" i="22"/>
  <c r="E67" i="22"/>
  <c r="J67" i="22" s="1"/>
  <c r="F65" i="22"/>
  <c r="E65" i="22"/>
  <c r="J65" i="22" s="1"/>
  <c r="F63" i="22"/>
  <c r="E63" i="22"/>
  <c r="F61" i="22"/>
  <c r="E61" i="22"/>
  <c r="J61" i="22" s="1"/>
  <c r="F59" i="22"/>
  <c r="E59" i="22"/>
  <c r="F57" i="22"/>
  <c r="E57" i="22"/>
  <c r="AX56" i="22"/>
  <c r="AU56" i="22"/>
  <c r="AT56" i="22"/>
  <c r="AQ56" i="22"/>
  <c r="AP56" i="22"/>
  <c r="AM56" i="22"/>
  <c r="AL56" i="22"/>
  <c r="AI56" i="22"/>
  <c r="AH56" i="22"/>
  <c r="AE56" i="22"/>
  <c r="AD56" i="22"/>
  <c r="AA56" i="22"/>
  <c r="AA38" i="22" s="1"/>
  <c r="Z56" i="22"/>
  <c r="W56" i="22"/>
  <c r="V56" i="22"/>
  <c r="S56" i="22"/>
  <c r="R56" i="22"/>
  <c r="O56" i="22"/>
  <c r="N56" i="22"/>
  <c r="K56" i="22"/>
  <c r="D56" i="22"/>
  <c r="F55" i="22"/>
  <c r="E55" i="22"/>
  <c r="J55" i="22" s="1"/>
  <c r="F54" i="22"/>
  <c r="E54" i="22"/>
  <c r="F53" i="22"/>
  <c r="E53" i="22"/>
  <c r="J53" i="22" s="1"/>
  <c r="F52" i="22"/>
  <c r="J52" i="22" s="1"/>
  <c r="E52" i="22"/>
  <c r="F51" i="22"/>
  <c r="E51" i="22"/>
  <c r="F50" i="22"/>
  <c r="E50" i="22"/>
  <c r="F49" i="22"/>
  <c r="E49" i="22"/>
  <c r="J49" i="22" s="1"/>
  <c r="F48" i="22"/>
  <c r="E48" i="22"/>
  <c r="J48" i="22" s="1"/>
  <c r="F47" i="22"/>
  <c r="E47" i="22"/>
  <c r="F46" i="22"/>
  <c r="J46" i="22" s="1"/>
  <c r="E46" i="22"/>
  <c r="F45" i="22"/>
  <c r="E45" i="22"/>
  <c r="F44" i="22"/>
  <c r="E44" i="22"/>
  <c r="J44" i="22" s="1"/>
  <c r="F43" i="22"/>
  <c r="E43" i="22"/>
  <c r="F42" i="22"/>
  <c r="E42" i="22"/>
  <c r="F41" i="22"/>
  <c r="E41" i="22"/>
  <c r="F40" i="22"/>
  <c r="E40" i="22"/>
  <c r="AX39" i="22"/>
  <c r="AX38" i="22" s="1"/>
  <c r="AU39" i="22"/>
  <c r="AT39" i="22"/>
  <c r="AT38" i="22" s="1"/>
  <c r="AQ39" i="22"/>
  <c r="AQ38" i="22" s="1"/>
  <c r="AP39" i="22"/>
  <c r="AM39" i="22"/>
  <c r="AL39" i="22"/>
  <c r="AL38" i="22" s="1"/>
  <c r="AI39" i="22"/>
  <c r="AI38" i="22" s="1"/>
  <c r="AH39" i="22"/>
  <c r="AE39" i="22"/>
  <c r="AE38" i="22" s="1"/>
  <c r="AD39" i="22"/>
  <c r="AD38" i="22" s="1"/>
  <c r="AA39" i="22"/>
  <c r="Z39" i="22"/>
  <c r="W39" i="22"/>
  <c r="V39" i="22"/>
  <c r="S39" i="22"/>
  <c r="R39" i="22"/>
  <c r="O39" i="22"/>
  <c r="N39" i="22"/>
  <c r="N38" i="22" s="1"/>
  <c r="K39" i="22"/>
  <c r="K38" i="22" s="1"/>
  <c r="D39" i="22"/>
  <c r="D38" i="22" s="1"/>
  <c r="AU38" i="22"/>
  <c r="AH38" i="22"/>
  <c r="Z38" i="22"/>
  <c r="W38" i="22"/>
  <c r="V38" i="22"/>
  <c r="S38" i="22"/>
  <c r="F34" i="22"/>
  <c r="E34" i="22"/>
  <c r="AX33" i="22"/>
  <c r="AU33" i="22"/>
  <c r="AT33" i="22"/>
  <c r="AQ33" i="22"/>
  <c r="AP33" i="22"/>
  <c r="AM33" i="22"/>
  <c r="AL33" i="22"/>
  <c r="AL26" i="22" s="1"/>
  <c r="AI33" i="22"/>
  <c r="AI26" i="22" s="1"/>
  <c r="AH33" i="22"/>
  <c r="AE33" i="22"/>
  <c r="AD33" i="22"/>
  <c r="AA33" i="22"/>
  <c r="Z33" i="22"/>
  <c r="W33" i="22"/>
  <c r="V33" i="22"/>
  <c r="S33" i="22"/>
  <c r="R33" i="22"/>
  <c r="O33" i="22"/>
  <c r="N33" i="22"/>
  <c r="N26" i="22" s="1"/>
  <c r="K33" i="22"/>
  <c r="F32" i="22"/>
  <c r="E32" i="22"/>
  <c r="J32" i="22" s="1"/>
  <c r="J31" i="22"/>
  <c r="F31" i="22"/>
  <c r="J30" i="22"/>
  <c r="F30" i="22"/>
  <c r="F29" i="22"/>
  <c r="J29" i="22" s="1"/>
  <c r="AX27" i="22"/>
  <c r="AU27" i="22"/>
  <c r="AU26" i="22" s="1"/>
  <c r="AT27" i="22"/>
  <c r="AQ27" i="22"/>
  <c r="AQ26" i="22" s="1"/>
  <c r="AP27" i="22"/>
  <c r="AP26" i="22" s="1"/>
  <c r="AM27" i="22"/>
  <c r="AL27" i="22"/>
  <c r="AI27" i="22"/>
  <c r="AH27" i="22"/>
  <c r="AE27" i="22"/>
  <c r="AD27" i="22"/>
  <c r="AA27" i="22"/>
  <c r="AA26" i="22" s="1"/>
  <c r="Z27" i="22"/>
  <c r="W27" i="22"/>
  <c r="W26" i="22" s="1"/>
  <c r="V27" i="22"/>
  <c r="S27" i="22"/>
  <c r="S26" i="22" s="1"/>
  <c r="R27" i="22"/>
  <c r="R26" i="22" s="1"/>
  <c r="O27" i="22"/>
  <c r="N27" i="22"/>
  <c r="K27" i="22"/>
  <c r="K26" i="22" s="1"/>
  <c r="E27" i="22"/>
  <c r="D27" i="22"/>
  <c r="D26" i="22" s="1"/>
  <c r="AH26" i="22"/>
  <c r="AE26" i="22"/>
  <c r="AD26" i="22"/>
  <c r="E26" i="22"/>
  <c r="F19" i="22"/>
  <c r="E19" i="22"/>
  <c r="J19" i="22" s="1"/>
  <c r="F18" i="22"/>
  <c r="E18" i="22"/>
  <c r="J18" i="22" s="1"/>
  <c r="AX17" i="22"/>
  <c r="AU17" i="22"/>
  <c r="AT17" i="22"/>
  <c r="AQ17" i="22"/>
  <c r="AP17" i="22"/>
  <c r="AM17" i="22"/>
  <c r="AL17" i="22"/>
  <c r="AI17" i="22"/>
  <c r="AH17" i="22"/>
  <c r="AH12" i="22" s="1"/>
  <c r="AE17" i="22"/>
  <c r="AD17" i="22"/>
  <c r="AA17" i="22"/>
  <c r="Z17" i="22"/>
  <c r="W17" i="22"/>
  <c r="V17" i="22"/>
  <c r="V12" i="22" s="1"/>
  <c r="S17" i="22"/>
  <c r="O17" i="22"/>
  <c r="N17" i="22"/>
  <c r="K17" i="22"/>
  <c r="E17" i="22"/>
  <c r="F16" i="22"/>
  <c r="J16" i="22" s="1"/>
  <c r="E16" i="22"/>
  <c r="F15" i="22"/>
  <c r="E15" i="22"/>
  <c r="J15" i="22" s="1"/>
  <c r="F14" i="22"/>
  <c r="E14" i="22"/>
  <c r="AX13" i="22"/>
  <c r="AU13" i="22"/>
  <c r="AT13" i="22"/>
  <c r="AT12" i="22" s="1"/>
  <c r="AQ13" i="22"/>
  <c r="AP13" i="22"/>
  <c r="AP12" i="22" s="1"/>
  <c r="AM13" i="22"/>
  <c r="AL13" i="22"/>
  <c r="AL12" i="22" s="1"/>
  <c r="AI13" i="22"/>
  <c r="AI12" i="22" s="1"/>
  <c r="AH13" i="22"/>
  <c r="AE13" i="22"/>
  <c r="AE12" i="22" s="1"/>
  <c r="AD13" i="22"/>
  <c r="AA13" i="22"/>
  <c r="Z13" i="22"/>
  <c r="Z12" i="22" s="1"/>
  <c r="W13" i="22"/>
  <c r="V13" i="22"/>
  <c r="S13" i="22"/>
  <c r="R13" i="22"/>
  <c r="R12" i="22" s="1"/>
  <c r="O13" i="22"/>
  <c r="N13" i="22"/>
  <c r="N12" i="22" s="1"/>
  <c r="K13" i="22"/>
  <c r="D13" i="22"/>
  <c r="D12" i="22" s="1"/>
  <c r="AX12" i="22"/>
  <c r="AU12" i="22"/>
  <c r="AQ12" i="22"/>
  <c r="W12" i="22"/>
  <c r="S12" i="22"/>
  <c r="F73" i="21"/>
  <c r="E73" i="21"/>
  <c r="J73" i="21" s="1"/>
  <c r="F71" i="21"/>
  <c r="J71" i="21" s="1"/>
  <c r="E71" i="21"/>
  <c r="F69" i="21"/>
  <c r="E69" i="21"/>
  <c r="J69" i="21" s="1"/>
  <c r="F67" i="21"/>
  <c r="E67" i="21"/>
  <c r="F65" i="21"/>
  <c r="E65" i="21"/>
  <c r="J65" i="21" s="1"/>
  <c r="F63" i="21"/>
  <c r="J63" i="21" s="1"/>
  <c r="E63" i="21"/>
  <c r="J61" i="21"/>
  <c r="F61" i="21"/>
  <c r="E61" i="21"/>
  <c r="F59" i="21"/>
  <c r="E59" i="21"/>
  <c r="J59" i="21" s="1"/>
  <c r="F57" i="21"/>
  <c r="E57" i="21"/>
  <c r="E56" i="21" s="1"/>
  <c r="AX56" i="21"/>
  <c r="AU56" i="21"/>
  <c r="AT56" i="21"/>
  <c r="AT38" i="21" s="1"/>
  <c r="AQ56" i="21"/>
  <c r="AP56" i="21"/>
  <c r="AM56" i="21"/>
  <c r="AM38" i="21" s="1"/>
  <c r="AL56" i="21"/>
  <c r="AI56" i="21"/>
  <c r="AH56" i="21"/>
  <c r="AE56" i="21"/>
  <c r="AD56" i="21"/>
  <c r="AA56" i="21"/>
  <c r="Z56" i="21"/>
  <c r="W56" i="21"/>
  <c r="V56" i="21"/>
  <c r="V38" i="21" s="1"/>
  <c r="S56" i="21"/>
  <c r="S38" i="21" s="1"/>
  <c r="R56" i="21"/>
  <c r="O56" i="21"/>
  <c r="O38" i="21" s="1"/>
  <c r="N56" i="21"/>
  <c r="K56" i="21"/>
  <c r="D56" i="21"/>
  <c r="F55" i="21"/>
  <c r="E55" i="21"/>
  <c r="J55" i="21" s="1"/>
  <c r="I54" i="21"/>
  <c r="H54" i="21"/>
  <c r="G54" i="21"/>
  <c r="E54" i="21"/>
  <c r="F53" i="21"/>
  <c r="E53" i="21"/>
  <c r="F52" i="21"/>
  <c r="E52" i="21"/>
  <c r="J51" i="21"/>
  <c r="F51" i="21"/>
  <c r="E51" i="21"/>
  <c r="F50" i="21"/>
  <c r="E50" i="21"/>
  <c r="F49" i="21"/>
  <c r="E49" i="21"/>
  <c r="J49" i="21" s="1"/>
  <c r="F48" i="21"/>
  <c r="E48" i="21"/>
  <c r="J48" i="21" s="1"/>
  <c r="F47" i="21"/>
  <c r="J47" i="21" s="1"/>
  <c r="E47" i="21"/>
  <c r="F46" i="21"/>
  <c r="J46" i="21" s="1"/>
  <c r="E46" i="21"/>
  <c r="F45" i="21"/>
  <c r="E45" i="21"/>
  <c r="J45" i="21" s="1"/>
  <c r="F44" i="21"/>
  <c r="E44" i="21"/>
  <c r="F43" i="21"/>
  <c r="E43" i="21"/>
  <c r="J43" i="21" s="1"/>
  <c r="F42" i="21"/>
  <c r="E42" i="21"/>
  <c r="F41" i="21"/>
  <c r="E41" i="21"/>
  <c r="J41" i="21" s="1"/>
  <c r="F40" i="21"/>
  <c r="E40" i="21"/>
  <c r="AX39" i="21"/>
  <c r="AX38" i="21" s="1"/>
  <c r="AU39" i="21"/>
  <c r="AT39" i="21"/>
  <c r="AQ39" i="21"/>
  <c r="AQ38" i="21" s="1"/>
  <c r="AP39" i="21"/>
  <c r="AP38" i="21" s="1"/>
  <c r="AM39" i="21"/>
  <c r="AL39" i="21"/>
  <c r="AI39" i="21"/>
  <c r="AH39" i="21"/>
  <c r="AE39" i="21"/>
  <c r="AE38" i="21" s="1"/>
  <c r="AD39" i="21"/>
  <c r="AA39" i="21"/>
  <c r="Z39" i="21"/>
  <c r="Z38" i="21" s="1"/>
  <c r="W39" i="21"/>
  <c r="V39" i="21"/>
  <c r="S39" i="21"/>
  <c r="R39" i="21"/>
  <c r="O39" i="21"/>
  <c r="N39" i="21"/>
  <c r="K39" i="21"/>
  <c r="D39" i="21"/>
  <c r="D38" i="21" s="1"/>
  <c r="AL38" i="21"/>
  <c r="AH38" i="21"/>
  <c r="R38" i="21"/>
  <c r="N38" i="21"/>
  <c r="F34" i="21"/>
  <c r="E34" i="21"/>
  <c r="E33" i="21" s="1"/>
  <c r="AX33" i="21"/>
  <c r="AU33" i="21"/>
  <c r="AT33" i="21"/>
  <c r="AQ33" i="21"/>
  <c r="AP33" i="21"/>
  <c r="AM33" i="21"/>
  <c r="AL33" i="21"/>
  <c r="AI33" i="21"/>
  <c r="AH33" i="21"/>
  <c r="AE33" i="21"/>
  <c r="AD33" i="21"/>
  <c r="AA33" i="21"/>
  <c r="Z33" i="21"/>
  <c r="W33" i="21"/>
  <c r="V33" i="21"/>
  <c r="S33" i="21"/>
  <c r="R33" i="21"/>
  <c r="O33" i="21"/>
  <c r="N33" i="21"/>
  <c r="K33" i="21"/>
  <c r="F32" i="21"/>
  <c r="E32" i="21"/>
  <c r="J32" i="21" s="1"/>
  <c r="F31" i="21"/>
  <c r="J31" i="21" s="1"/>
  <c r="F30" i="21"/>
  <c r="J30" i="21" s="1"/>
  <c r="F29" i="21"/>
  <c r="J29" i="21" s="1"/>
  <c r="AX27" i="21"/>
  <c r="AU27" i="21"/>
  <c r="AT27" i="21"/>
  <c r="AQ27" i="21"/>
  <c r="AP27" i="21"/>
  <c r="AP26" i="21" s="1"/>
  <c r="AM27" i="21"/>
  <c r="AL27" i="21"/>
  <c r="AL26" i="21" s="1"/>
  <c r="AI27" i="21"/>
  <c r="AI26" i="21" s="1"/>
  <c r="AH27" i="21"/>
  <c r="AH26" i="21" s="1"/>
  <c r="AE27" i="21"/>
  <c r="AD27" i="21"/>
  <c r="AD26" i="21" s="1"/>
  <c r="AA27" i="21"/>
  <c r="AA26" i="21" s="1"/>
  <c r="Z27" i="21"/>
  <c r="W27" i="21"/>
  <c r="V27" i="21"/>
  <c r="S27" i="21"/>
  <c r="R27" i="21"/>
  <c r="R26" i="21" s="1"/>
  <c r="O27" i="21"/>
  <c r="N27" i="21"/>
  <c r="N26" i="21" s="1"/>
  <c r="K27" i="21"/>
  <c r="K26" i="21" s="1"/>
  <c r="D27" i="21"/>
  <c r="D26" i="21" s="1"/>
  <c r="AE26" i="21"/>
  <c r="F19" i="21"/>
  <c r="E19" i="21"/>
  <c r="J18" i="21"/>
  <c r="F18" i="21"/>
  <c r="E18" i="21"/>
  <c r="AX17" i="21"/>
  <c r="AU17" i="21"/>
  <c r="AT17" i="21"/>
  <c r="AT12" i="21" s="1"/>
  <c r="AQ17" i="21"/>
  <c r="AQ12" i="21" s="1"/>
  <c r="AP17" i="21"/>
  <c r="AM17" i="21"/>
  <c r="AL17" i="21"/>
  <c r="AI17" i="21"/>
  <c r="AH17" i="21"/>
  <c r="AE17" i="21"/>
  <c r="AD17" i="21"/>
  <c r="AA17" i="21"/>
  <c r="Z17" i="21"/>
  <c r="W17" i="21"/>
  <c r="V17" i="21"/>
  <c r="S17" i="21"/>
  <c r="S12" i="21" s="1"/>
  <c r="O17" i="21"/>
  <c r="N17" i="21"/>
  <c r="K17" i="21"/>
  <c r="E17" i="21"/>
  <c r="F16" i="21"/>
  <c r="E16" i="21"/>
  <c r="J16" i="21" s="1"/>
  <c r="F15" i="21"/>
  <c r="E15" i="21"/>
  <c r="J15" i="21" s="1"/>
  <c r="F14" i="21"/>
  <c r="E14" i="21"/>
  <c r="E13" i="21" s="1"/>
  <c r="E12" i="21" s="1"/>
  <c r="AX13" i="21"/>
  <c r="AX12" i="21" s="1"/>
  <c r="AU13" i="21"/>
  <c r="AU12" i="21" s="1"/>
  <c r="AT13" i="21"/>
  <c r="AQ13" i="21"/>
  <c r="AP13" i="21"/>
  <c r="AM13" i="21"/>
  <c r="AL13" i="21"/>
  <c r="AI13" i="21"/>
  <c r="AH13" i="21"/>
  <c r="AE13" i="21"/>
  <c r="AD13" i="21"/>
  <c r="AD12" i="21" s="1"/>
  <c r="AA13" i="21"/>
  <c r="AA12" i="21" s="1"/>
  <c r="Z13" i="21"/>
  <c r="Z12" i="21" s="1"/>
  <c r="W13" i="21"/>
  <c r="W12" i="21" s="1"/>
  <c r="V13" i="21"/>
  <c r="S13" i="21"/>
  <c r="R13" i="21"/>
  <c r="O13" i="21"/>
  <c r="N13" i="21"/>
  <c r="K13" i="21"/>
  <c r="D13" i="21"/>
  <c r="D12" i="21" s="1"/>
  <c r="AP12" i="21"/>
  <c r="AH12" i="21"/>
  <c r="V12" i="21"/>
  <c r="R12" i="21"/>
  <c r="S39" i="20"/>
  <c r="AM56" i="20"/>
  <c r="G54" i="20"/>
  <c r="H54" i="20"/>
  <c r="I54" i="20"/>
  <c r="J47" i="22" l="1"/>
  <c r="J42" i="22"/>
  <c r="R38" i="22"/>
  <c r="AP38" i="22"/>
  <c r="J43" i="22"/>
  <c r="J54" i="22"/>
  <c r="K12" i="22"/>
  <c r="V26" i="22"/>
  <c r="AT26" i="22"/>
  <c r="AM12" i="22"/>
  <c r="O12" i="22"/>
  <c r="Z26" i="22"/>
  <c r="AX26" i="22"/>
  <c r="J34" i="22"/>
  <c r="E39" i="22"/>
  <c r="J45" i="22"/>
  <c r="J50" i="22"/>
  <c r="J59" i="22"/>
  <c r="J71" i="22"/>
  <c r="AA12" i="22"/>
  <c r="E13" i="22"/>
  <c r="E12" i="22" s="1"/>
  <c r="J40" i="22"/>
  <c r="J51" i="22"/>
  <c r="J73" i="22"/>
  <c r="AD12" i="22"/>
  <c r="O26" i="22"/>
  <c r="AM26" i="22"/>
  <c r="J41" i="22"/>
  <c r="O38" i="22"/>
  <c r="J63" i="22"/>
  <c r="J69" i="22"/>
  <c r="J57" i="22"/>
  <c r="AM38" i="22"/>
  <c r="E33" i="22"/>
  <c r="E56" i="22"/>
  <c r="E38" i="22" s="1"/>
  <c r="J14" i="22"/>
  <c r="E27" i="21"/>
  <c r="E26" i="21" s="1"/>
  <c r="W38" i="21"/>
  <c r="AU38" i="21"/>
  <c r="AE12" i="21"/>
  <c r="O26" i="21"/>
  <c r="AM26" i="21"/>
  <c r="J44" i="21"/>
  <c r="F54" i="21"/>
  <c r="J54" i="21" s="1"/>
  <c r="J67" i="21"/>
  <c r="J50" i="21"/>
  <c r="J19" i="21"/>
  <c r="S26" i="21"/>
  <c r="AQ26" i="21"/>
  <c r="AA38" i="21"/>
  <c r="E39" i="21"/>
  <c r="E38" i="21" s="1"/>
  <c r="AI12" i="21"/>
  <c r="K12" i="21"/>
  <c r="AL12" i="21"/>
  <c r="V26" i="21"/>
  <c r="AT26" i="21"/>
  <c r="AD38" i="21"/>
  <c r="N12" i="21"/>
  <c r="AM12" i="21"/>
  <c r="W26" i="21"/>
  <c r="AU26" i="21"/>
  <c r="K38" i="21"/>
  <c r="AI38" i="21"/>
  <c r="O12" i="21"/>
  <c r="Z26" i="21"/>
  <c r="AX26" i="21"/>
  <c r="J52" i="21"/>
  <c r="J42" i="21"/>
  <c r="J53" i="21"/>
  <c r="J14" i="21"/>
  <c r="J40" i="21"/>
  <c r="J34" i="21"/>
  <c r="J57" i="21"/>
  <c r="AT56" i="20" l="1"/>
  <c r="D56" i="20"/>
  <c r="F73" i="20"/>
  <c r="E73" i="20"/>
  <c r="J73" i="20" l="1"/>
  <c r="D27" i="20"/>
  <c r="D13" i="20"/>
  <c r="D12" i="20" s="1"/>
  <c r="V39" i="20"/>
  <c r="F29" i="20"/>
  <c r="J29" i="20" s="1"/>
  <c r="F54" i="20" l="1"/>
  <c r="E54" i="20"/>
  <c r="J54" i="20" l="1"/>
  <c r="E24" i="7"/>
  <c r="F24" i="7"/>
  <c r="E25" i="7"/>
  <c r="F25" i="7"/>
  <c r="E26" i="7"/>
  <c r="F26" i="7"/>
  <c r="BB22" i="19"/>
  <c r="BB23" i="19"/>
  <c r="BB24" i="19"/>
  <c r="J26" i="7" l="1"/>
  <c r="J25" i="7"/>
  <c r="J24" i="7"/>
  <c r="F71" i="20"/>
  <c r="E71" i="20"/>
  <c r="F69" i="20"/>
  <c r="E69" i="20"/>
  <c r="J69" i="20" l="1"/>
  <c r="J71" i="20"/>
  <c r="AX56" i="20"/>
  <c r="AU56" i="20"/>
  <c r="AQ56" i="20"/>
  <c r="AX39" i="20"/>
  <c r="AU39" i="20"/>
  <c r="AT39" i="20"/>
  <c r="AQ39" i="20"/>
  <c r="AX33" i="20"/>
  <c r="AX26" i="20" s="1"/>
  <c r="AU33" i="20"/>
  <c r="AT33" i="20"/>
  <c r="AQ33" i="20"/>
  <c r="AX27" i="20"/>
  <c r="AU27" i="20"/>
  <c r="AT27" i="20"/>
  <c r="AQ27" i="20"/>
  <c r="AQ26" i="20" s="1"/>
  <c r="AQ19" i="7" s="1"/>
  <c r="AX17" i="20"/>
  <c r="AU17" i="20"/>
  <c r="AT17" i="20"/>
  <c r="AQ17" i="20"/>
  <c r="AX13" i="20"/>
  <c r="AX12" i="20" s="1"/>
  <c r="AU13" i="20"/>
  <c r="AU12" i="20" s="1"/>
  <c r="AU12" i="7" s="1"/>
  <c r="AT13" i="20"/>
  <c r="AQ13" i="20"/>
  <c r="AT26" i="20" l="1"/>
  <c r="AU26" i="20"/>
  <c r="AU19" i="7" s="1"/>
  <c r="AQ12" i="20"/>
  <c r="AQ12" i="7" s="1"/>
  <c r="AT12" i="20"/>
  <c r="AQ38" i="20"/>
  <c r="AQ29" i="7" s="1"/>
  <c r="AQ30" i="7" s="1"/>
  <c r="AU38" i="20"/>
  <c r="AU29" i="7" s="1"/>
  <c r="AU30" i="7" s="1"/>
  <c r="AX38" i="20"/>
  <c r="AX29" i="7" s="1"/>
  <c r="AT38" i="20"/>
  <c r="AT29" i="7" s="1"/>
  <c r="AX30" i="7" l="1"/>
  <c r="AT30" i="7"/>
  <c r="AX22" i="7"/>
  <c r="AU22" i="7"/>
  <c r="AT22" i="7"/>
  <c r="AQ22" i="7"/>
  <c r="AX19" i="7"/>
  <c r="AT19" i="7"/>
  <c r="AX15" i="7"/>
  <c r="AU15" i="7"/>
  <c r="AT15" i="7"/>
  <c r="AQ15" i="7"/>
  <c r="AQ20" i="7" s="1"/>
  <c r="AX12" i="7"/>
  <c r="AT12" i="7"/>
  <c r="AX7" i="7"/>
  <c r="AU7" i="7"/>
  <c r="AU13" i="7" s="1"/>
  <c r="AT7" i="7"/>
  <c r="AQ7" i="7"/>
  <c r="BB25" i="19"/>
  <c r="AX13" i="7" l="1"/>
  <c r="AT13" i="7"/>
  <c r="AT20" i="7"/>
  <c r="AX20" i="7"/>
  <c r="AQ13" i="7"/>
  <c r="AQ34" i="7" s="1"/>
  <c r="AU20" i="7"/>
  <c r="AU34" i="7" s="1"/>
  <c r="AX34" i="7" l="1"/>
  <c r="AT34" i="7"/>
  <c r="N13" i="20"/>
  <c r="F16" i="20"/>
  <c r="E16" i="20"/>
  <c r="F36" i="7"/>
  <c r="E36" i="7"/>
  <c r="F9" i="7"/>
  <c r="E9" i="7"/>
  <c r="J36" i="7" l="1"/>
  <c r="J16" i="20"/>
  <c r="J9" i="7"/>
  <c r="F15" i="20"/>
  <c r="E15" i="20"/>
  <c r="J15" i="20" l="1"/>
  <c r="R39" i="20" l="1"/>
  <c r="N17" i="20"/>
  <c r="K17" i="20"/>
  <c r="F63" i="20"/>
  <c r="E63" i="20"/>
  <c r="F65" i="20"/>
  <c r="E65" i="20"/>
  <c r="D22" i="7"/>
  <c r="F27" i="7"/>
  <c r="F28" i="7"/>
  <c r="E27" i="7"/>
  <c r="E28" i="7"/>
  <c r="J27" i="7" l="1"/>
  <c r="J28" i="7"/>
  <c r="J63" i="20"/>
  <c r="J65" i="20"/>
  <c r="D15" i="7"/>
  <c r="AP7" i="7"/>
  <c r="AM7" i="7"/>
  <c r="AL7" i="7"/>
  <c r="AI7" i="7"/>
  <c r="AH7" i="7"/>
  <c r="AE7" i="7"/>
  <c r="AD7" i="7"/>
  <c r="AA7" i="7"/>
  <c r="Z7" i="7"/>
  <c r="W7" i="7"/>
  <c r="V7" i="7"/>
  <c r="S7" i="7"/>
  <c r="R7" i="7"/>
  <c r="O7" i="7"/>
  <c r="K33" i="20"/>
  <c r="N27" i="20"/>
  <c r="K27" i="20"/>
  <c r="V27" i="20"/>
  <c r="AP27" i="20"/>
  <c r="AM27" i="20"/>
  <c r="AL27" i="20"/>
  <c r="AI27" i="20"/>
  <c r="AH27" i="20"/>
  <c r="AE27" i="20"/>
  <c r="AD27" i="20"/>
  <c r="AA27" i="20"/>
  <c r="Z27" i="20"/>
  <c r="W27" i="20"/>
  <c r="S27" i="20"/>
  <c r="R27" i="20"/>
  <c r="O27" i="20"/>
  <c r="E17" i="20"/>
  <c r="D26" i="20"/>
  <c r="D19" i="7" s="1"/>
  <c r="F32" i="20"/>
  <c r="E32" i="20"/>
  <c r="F31" i="20"/>
  <c r="F30" i="20"/>
  <c r="O15" i="7"/>
  <c r="K15" i="7"/>
  <c r="S17" i="20"/>
  <c r="V17" i="20"/>
  <c r="F19" i="20"/>
  <c r="E19" i="20"/>
  <c r="AM13" i="20"/>
  <c r="AI13" i="20"/>
  <c r="AE13" i="20"/>
  <c r="AA13" i="20"/>
  <c r="W13" i="20"/>
  <c r="S13" i="20"/>
  <c r="O13" i="20"/>
  <c r="K13" i="20"/>
  <c r="AP13" i="20"/>
  <c r="AL13" i="20"/>
  <c r="AH13" i="20"/>
  <c r="AD13" i="20"/>
  <c r="Z13" i="20"/>
  <c r="V13" i="20"/>
  <c r="R13" i="20"/>
  <c r="F14" i="20"/>
  <c r="E14" i="20"/>
  <c r="F11" i="7"/>
  <c r="F18" i="20"/>
  <c r="D20" i="7" l="1"/>
  <c r="E27" i="20"/>
  <c r="E26" i="20" s="1"/>
  <c r="K26" i="20"/>
  <c r="K19" i="7" s="1"/>
  <c r="K20" i="7" s="1"/>
  <c r="E13" i="20"/>
  <c r="J32" i="20"/>
  <c r="J19" i="20"/>
  <c r="J30" i="20"/>
  <c r="J31" i="20"/>
  <c r="J14" i="20"/>
  <c r="BH27" i="19"/>
  <c r="BG27" i="19"/>
  <c r="BF27" i="19"/>
  <c r="BE27" i="19"/>
  <c r="BD27" i="19"/>
  <c r="BC27" i="19"/>
  <c r="BB26" i="19"/>
  <c r="BB27" i="19" l="1"/>
  <c r="D39" i="20"/>
  <c r="AE39" i="20" l="1"/>
  <c r="AH39" i="20"/>
  <c r="E34" i="20"/>
  <c r="F34" i="20"/>
  <c r="J34" i="20" l="1"/>
  <c r="R33" i="20"/>
  <c r="R26" i="20" s="1"/>
  <c r="R19" i="7" s="1"/>
  <c r="O33" i="20"/>
  <c r="O26" i="20" s="1"/>
  <c r="O19" i="7" s="1"/>
  <c r="O20" i="7" s="1"/>
  <c r="S33" i="20"/>
  <c r="S26" i="20" s="1"/>
  <c r="S19" i="7" s="1"/>
  <c r="E11" i="7"/>
  <c r="J11" i="7" s="1"/>
  <c r="F41" i="20" l="1"/>
  <c r="E41" i="20"/>
  <c r="J41" i="20" l="1"/>
  <c r="Z56" i="20"/>
  <c r="F49" i="20" l="1"/>
  <c r="E49" i="20"/>
  <c r="F42" i="20"/>
  <c r="E42" i="20"/>
  <c r="Z39" i="20"/>
  <c r="Z38" i="20" s="1"/>
  <c r="Z29" i="7" s="1"/>
  <c r="AP15" i="7"/>
  <c r="AL15" i="7"/>
  <c r="AH15" i="7"/>
  <c r="AD15" i="7"/>
  <c r="Z15" i="7"/>
  <c r="V15" i="7"/>
  <c r="R15" i="7"/>
  <c r="R20" i="7" s="1"/>
  <c r="AM15" i="7"/>
  <c r="AI15" i="7"/>
  <c r="AE15" i="7"/>
  <c r="AA15" i="7"/>
  <c r="W15" i="7"/>
  <c r="S15" i="7"/>
  <c r="S20" i="7" s="1"/>
  <c r="N15" i="7"/>
  <c r="E32" i="7"/>
  <c r="E31" i="7"/>
  <c r="H13" i="7"/>
  <c r="N7" i="7"/>
  <c r="D7" i="7" s="1"/>
  <c r="K7" i="7"/>
  <c r="AP22" i="7"/>
  <c r="AM22" i="7"/>
  <c r="AL22" i="7"/>
  <c r="AI22" i="7"/>
  <c r="AH22" i="7"/>
  <c r="AE22" i="7"/>
  <c r="AD22" i="7"/>
  <c r="AA22" i="7"/>
  <c r="Z22" i="7"/>
  <c r="W22" i="7"/>
  <c r="V22" i="7"/>
  <c r="S22" i="7"/>
  <c r="R22" i="7"/>
  <c r="O22" i="7"/>
  <c r="N22" i="7"/>
  <c r="K22" i="7"/>
  <c r="AP33" i="20"/>
  <c r="AP26" i="20" s="1"/>
  <c r="AP19" i="7" s="1"/>
  <c r="AM33" i="20"/>
  <c r="AM26" i="20" s="1"/>
  <c r="AM19" i="7" s="1"/>
  <c r="AL33" i="20"/>
  <c r="AL26" i="20" s="1"/>
  <c r="AL19" i="7" s="1"/>
  <c r="AI33" i="20"/>
  <c r="AI26" i="20" s="1"/>
  <c r="AI19" i="7" s="1"/>
  <c r="AH33" i="20"/>
  <c r="AH26" i="20" s="1"/>
  <c r="AH19" i="7" s="1"/>
  <c r="AE33" i="20"/>
  <c r="AE26" i="20" s="1"/>
  <c r="AE19" i="7" s="1"/>
  <c r="AD33" i="20"/>
  <c r="AD26" i="20" s="1"/>
  <c r="AD19" i="7" s="1"/>
  <c r="AA33" i="20"/>
  <c r="AA26" i="20" s="1"/>
  <c r="AA19" i="7" s="1"/>
  <c r="Z33" i="20"/>
  <c r="Z26" i="20" s="1"/>
  <c r="Z19" i="7" s="1"/>
  <c r="W33" i="20"/>
  <c r="W26" i="20" s="1"/>
  <c r="W19" i="7" s="1"/>
  <c r="V33" i="20"/>
  <c r="V26" i="20" s="1"/>
  <c r="V19" i="7" s="1"/>
  <c r="N33" i="20"/>
  <c r="N26" i="20" s="1"/>
  <c r="N19" i="7" s="1"/>
  <c r="AM17" i="20"/>
  <c r="AP17" i="20"/>
  <c r="AL17" i="20"/>
  <c r="AI17" i="20"/>
  <c r="AH17" i="20"/>
  <c r="AE17" i="20"/>
  <c r="AA17" i="20"/>
  <c r="AA12" i="20" s="1"/>
  <c r="AA12" i="7" s="1"/>
  <c r="AA13" i="7" s="1"/>
  <c r="W17" i="20"/>
  <c r="AD17" i="20"/>
  <c r="Z17" i="20"/>
  <c r="AH20" i="7" l="1"/>
  <c r="AA20" i="7"/>
  <c r="N20" i="7"/>
  <c r="AE20" i="7"/>
  <c r="V20" i="7"/>
  <c r="AL20" i="7"/>
  <c r="AI20" i="7"/>
  <c r="Z20" i="7"/>
  <c r="AP20" i="7"/>
  <c r="W20" i="7"/>
  <c r="AM20" i="7"/>
  <c r="AD20" i="7"/>
  <c r="AM12" i="20"/>
  <c r="AM12" i="7" s="1"/>
  <c r="AM13" i="7" s="1"/>
  <c r="AD12" i="20"/>
  <c r="AD12" i="7" s="1"/>
  <c r="AD13" i="7" s="1"/>
  <c r="J49" i="20"/>
  <c r="AI12" i="20"/>
  <c r="AI12" i="7" s="1"/>
  <c r="AI13" i="7" s="1"/>
  <c r="AL12" i="20"/>
  <c r="AL12" i="7" s="1"/>
  <c r="AL13" i="7" s="1"/>
  <c r="W12" i="20"/>
  <c r="W12" i="7" s="1"/>
  <c r="W13" i="7" s="1"/>
  <c r="AE12" i="20"/>
  <c r="AE12" i="7" s="1"/>
  <c r="AE13" i="7" s="1"/>
  <c r="G13" i="7"/>
  <c r="AH12" i="20"/>
  <c r="AH12" i="7" s="1"/>
  <c r="AH13" i="7" s="1"/>
  <c r="Z12" i="20"/>
  <c r="Z12" i="7" s="1"/>
  <c r="Z13" i="7" s="1"/>
  <c r="AP12" i="20"/>
  <c r="AP12" i="7" s="1"/>
  <c r="AP13" i="7" s="1"/>
  <c r="J42" i="20"/>
  <c r="V12" i="20"/>
  <c r="V12" i="7" s="1"/>
  <c r="V13" i="7" s="1"/>
  <c r="S12" i="20"/>
  <c r="S12" i="7" s="1"/>
  <c r="S13" i="7" s="1"/>
  <c r="R12" i="20"/>
  <c r="R12" i="7" s="1"/>
  <c r="O17" i="20"/>
  <c r="O12" i="20" s="1"/>
  <c r="O12" i="7" s="1"/>
  <c r="O13" i="7" s="1"/>
  <c r="AP39" i="20"/>
  <c r="AL39" i="20"/>
  <c r="AD39" i="20"/>
  <c r="AM39" i="20"/>
  <c r="AI39" i="20"/>
  <c r="AA39" i="20"/>
  <c r="W39" i="20"/>
  <c r="O39" i="20"/>
  <c r="N39" i="20"/>
  <c r="K39" i="20"/>
  <c r="D38" i="20"/>
  <c r="D29" i="7" s="1"/>
  <c r="AD56" i="20"/>
  <c r="V56" i="20"/>
  <c r="AA56" i="20"/>
  <c r="W56" i="20"/>
  <c r="S56" i="20"/>
  <c r="R56" i="20"/>
  <c r="O56" i="20"/>
  <c r="N56" i="20"/>
  <c r="K56" i="20"/>
  <c r="AE56" i="20"/>
  <c r="AI56" i="20"/>
  <c r="AH56" i="20"/>
  <c r="AL56" i="20"/>
  <c r="AP56" i="20"/>
  <c r="R13" i="7" l="1"/>
  <c r="K12" i="20"/>
  <c r="K12" i="7" s="1"/>
  <c r="K13" i="7" s="1"/>
  <c r="N12" i="20"/>
  <c r="AD38" i="20"/>
  <c r="N38" i="20"/>
  <c r="N29" i="7" s="1"/>
  <c r="N30" i="7" s="1"/>
  <c r="S38" i="20"/>
  <c r="S29" i="7" s="1"/>
  <c r="S30" i="7" s="1"/>
  <c r="S34" i="7" s="1"/>
  <c r="AP38" i="20"/>
  <c r="AP29" i="7" s="1"/>
  <c r="AP30" i="7" s="1"/>
  <c r="R38" i="20"/>
  <c r="R29" i="7" s="1"/>
  <c r="R30" i="7" s="1"/>
  <c r="V38" i="20"/>
  <c r="AI38" i="20"/>
  <c r="AI29" i="7" s="1"/>
  <c r="AI30" i="7" s="1"/>
  <c r="AI34" i="7" s="1"/>
  <c r="O38" i="20"/>
  <c r="O29" i="7" s="1"/>
  <c r="O30" i="7" s="1"/>
  <c r="O34" i="7" s="1"/>
  <c r="W38" i="20"/>
  <c r="W29" i="7" s="1"/>
  <c r="W30" i="7" s="1"/>
  <c r="W34" i="7" s="1"/>
  <c r="AM38" i="20"/>
  <c r="Z30" i="7"/>
  <c r="AH38" i="20"/>
  <c r="AL38" i="20"/>
  <c r="AA38" i="20"/>
  <c r="AE38" i="20"/>
  <c r="K38" i="20"/>
  <c r="N12" i="7" l="1"/>
  <c r="D12" i="7" s="1"/>
  <c r="D13" i="7" s="1"/>
  <c r="AM29" i="7"/>
  <c r="AM30" i="7" s="1"/>
  <c r="AM34" i="7" s="1"/>
  <c r="V29" i="7"/>
  <c r="V30" i="7" s="1"/>
  <c r="AE29" i="7"/>
  <c r="AE30" i="7" s="1"/>
  <c r="AE34" i="7" s="1"/>
  <c r="AA29" i="7"/>
  <c r="AA30" i="7" s="1"/>
  <c r="AA34" i="7" s="1"/>
  <c r="AL29" i="7"/>
  <c r="AL30" i="7" s="1"/>
  <c r="AD29" i="7"/>
  <c r="AD30" i="7" s="1"/>
  <c r="K29" i="7"/>
  <c r="K30" i="7" s="1"/>
  <c r="K34" i="7" s="1"/>
  <c r="AH29" i="7"/>
  <c r="AH30" i="7" s="1"/>
  <c r="F59" i="20"/>
  <c r="F61" i="20"/>
  <c r="F67" i="20"/>
  <c r="F57" i="20"/>
  <c r="F43" i="20"/>
  <c r="F44" i="20"/>
  <c r="F45" i="20"/>
  <c r="F46" i="20"/>
  <c r="F47" i="20"/>
  <c r="F48" i="20"/>
  <c r="F50" i="20"/>
  <c r="F51" i="20"/>
  <c r="F52" i="20"/>
  <c r="F53" i="20"/>
  <c r="F55" i="20"/>
  <c r="F40" i="20"/>
  <c r="E59" i="20"/>
  <c r="E61" i="20"/>
  <c r="E67" i="20"/>
  <c r="E57" i="20"/>
  <c r="E43" i="20"/>
  <c r="E44" i="20"/>
  <c r="E45" i="20"/>
  <c r="E46" i="20"/>
  <c r="E47" i="20"/>
  <c r="E48" i="20"/>
  <c r="E50" i="20"/>
  <c r="E51" i="20"/>
  <c r="E52" i="20"/>
  <c r="E53" i="20"/>
  <c r="E55" i="20"/>
  <c r="E40" i="20"/>
  <c r="N13" i="7" l="1"/>
  <c r="N34" i="7" s="1"/>
  <c r="E39" i="20"/>
  <c r="E56" i="20"/>
  <c r="E33" i="20"/>
  <c r="J61" i="20"/>
  <c r="J43" i="20"/>
  <c r="J57" i="20"/>
  <c r="J40" i="20"/>
  <c r="J59" i="20"/>
  <c r="J52" i="20"/>
  <c r="J45" i="20"/>
  <c r="J44" i="20"/>
  <c r="J53" i="20"/>
  <c r="J51" i="20"/>
  <c r="J46" i="20"/>
  <c r="J48" i="20"/>
  <c r="J55" i="20"/>
  <c r="J47" i="20"/>
  <c r="J50" i="20"/>
  <c r="J67" i="20"/>
  <c r="E38" i="20" l="1"/>
  <c r="E29" i="7" s="1"/>
  <c r="D30" i="7" l="1"/>
  <c r="D33" i="7" s="1"/>
  <c r="Z34" i="7" l="1"/>
  <c r="AH34" i="7"/>
  <c r="AP34" i="7"/>
  <c r="H33" i="7" l="1"/>
  <c r="H34" i="7"/>
  <c r="G33" i="7"/>
  <c r="G34" i="7"/>
  <c r="AD34" i="7"/>
  <c r="V34" i="7"/>
  <c r="AL34" i="7"/>
  <c r="F23" i="7"/>
  <c r="E23" i="7"/>
  <c r="F18" i="7"/>
  <c r="E18" i="7"/>
  <c r="F17" i="7"/>
  <c r="E17" i="7"/>
  <c r="F16" i="7"/>
  <c r="E16" i="7"/>
  <c r="J18" i="7" l="1"/>
  <c r="J16" i="7"/>
  <c r="J17" i="7"/>
  <c r="J23" i="7"/>
  <c r="E30" i="7" l="1"/>
  <c r="E22" i="7"/>
  <c r="E20" i="7"/>
  <c r="E19" i="7"/>
  <c r="E15" i="7"/>
  <c r="R34" i="7" l="1"/>
  <c r="D34" i="7" s="1"/>
  <c r="F10" i="7"/>
  <c r="E10" i="7"/>
  <c r="E8" i="7"/>
  <c r="J10" i="7" l="1"/>
  <c r="F8" i="7"/>
  <c r="I13" i="7"/>
  <c r="E7" i="7"/>
  <c r="E12" i="7"/>
  <c r="F13" i="7" l="1"/>
  <c r="J8" i="7"/>
  <c r="I33" i="7"/>
  <c r="I34" i="7"/>
  <c r="E13" i="7"/>
  <c r="J13" i="7" l="1"/>
  <c r="J34" i="7" s="1"/>
  <c r="F33" i="7"/>
  <c r="F34" i="7"/>
  <c r="E33" i="7"/>
  <c r="E34" i="7"/>
  <c r="J33" i="7" l="1"/>
  <c r="E12" i="20"/>
  <c r="E18" i="20"/>
  <c r="J18" i="20" s="1"/>
</calcChain>
</file>

<file path=xl/sharedStrings.xml><?xml version="1.0" encoding="utf-8"?>
<sst xmlns="http://schemas.openxmlformats.org/spreadsheetml/2006/main" count="1157" uniqueCount="376">
  <si>
    <t>1</t>
  </si>
  <si>
    <t xml:space="preserve"> </t>
  </si>
  <si>
    <t>2</t>
  </si>
  <si>
    <t>8</t>
  </si>
  <si>
    <t>15</t>
  </si>
  <si>
    <t>22</t>
  </si>
  <si>
    <t>29</t>
  </si>
  <si>
    <t>6</t>
  </si>
  <si>
    <t>13</t>
  </si>
  <si>
    <t>20</t>
  </si>
  <si>
    <t>27</t>
  </si>
  <si>
    <t>3</t>
  </si>
  <si>
    <t>10</t>
  </si>
  <si>
    <t>17</t>
  </si>
  <si>
    <t>24</t>
  </si>
  <si>
    <t>5</t>
  </si>
  <si>
    <t>12</t>
  </si>
  <si>
    <t>19</t>
  </si>
  <si>
    <t>26</t>
  </si>
  <si>
    <t>9</t>
  </si>
  <si>
    <t>16</t>
  </si>
  <si>
    <t>23</t>
  </si>
  <si>
    <t>30</t>
  </si>
  <si>
    <t>11</t>
  </si>
  <si>
    <t>18</t>
  </si>
  <si>
    <t>25</t>
  </si>
  <si>
    <t>7</t>
  </si>
  <si>
    <t>14</t>
  </si>
  <si>
    <t>21</t>
  </si>
  <si>
    <t>28</t>
  </si>
  <si>
    <t>4</t>
  </si>
  <si>
    <t>31</t>
  </si>
  <si>
    <t xml:space="preserve"> =</t>
  </si>
  <si>
    <t>Х</t>
  </si>
  <si>
    <t>//</t>
  </si>
  <si>
    <t>ГА</t>
  </si>
  <si>
    <t xml:space="preserve">// </t>
  </si>
  <si>
    <t>ОЛ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</si>
  <si>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</si>
  <si>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ВР</t>
  </si>
  <si>
    <t>ОБОЗНАЧЕНИЯ:</t>
  </si>
  <si>
    <t>КТ</t>
  </si>
  <si>
    <t>РЯ</t>
  </si>
  <si>
    <t>ИЯ</t>
  </si>
  <si>
    <t>ЖОЖдун компоненти / Вузовский компонент / University component</t>
  </si>
  <si>
    <t>курс/course</t>
  </si>
  <si>
    <t xml:space="preserve">БЕЛГИЛЕР: </t>
  </si>
  <si>
    <t>/Examination session</t>
  </si>
  <si>
    <t>Кафедра/Department</t>
  </si>
  <si>
    <t>КЕСИПТИК ЦИКЛ / ПРОФЕССИОНАЛЬНЫЙ ЦИКЛ / PROFESSIONAL CYCLE</t>
  </si>
  <si>
    <t>сем./ sem.</t>
  </si>
  <si>
    <r>
      <t>Обзордук лекциялар, консультациялар/</t>
    </r>
    <r>
      <rPr>
        <b/>
        <sz val="9"/>
        <rFont val="Times New Roman"/>
        <family val="1"/>
        <charset val="204"/>
      </rPr>
      <t xml:space="preserve">Обзорные лекции, </t>
    </r>
  </si>
  <si>
    <r>
      <rPr>
        <b/>
        <sz val="9"/>
        <rFont val="Times New Roman"/>
        <family val="1"/>
        <charset val="204"/>
      </rPr>
      <t>консультации</t>
    </r>
    <r>
      <rPr>
        <sz val="9"/>
        <rFont val="Times New Roman"/>
        <family val="1"/>
        <charset val="204"/>
      </rPr>
      <t>/Overview lectures, consultations</t>
    </r>
  </si>
  <si>
    <t>КЫРГЫЗ РЕСПУБЛИКАСЫНЫН БИЛИМ БЕРҮҮ ЖАНА ИЛИМ МИНИСТРЛИГИ / МИНИСТЕРСТВО  ОБРАЗОВАНИЯ  И НАУКИ КЫРГЫЗСКОЙ  РЕСПУБЛИКИ / MINISTRY OF EDUCATION AND SCIENCE OF THE KYRGYZ REPUBLIC</t>
  </si>
  <si>
    <t>И.РАЗЗАКОВ атындагы КЫРГЫЗ МАМЛЕКЕТТИК ТЕХНИКАЛЫК УНИВЕРСИТЕТИ / КЫРГЫЗСКИЙ   ГОСУДАРСТВЕННЫЙ  ТЕХНИЧЕСКИЙ  УНИВЕРСИТЕТ им. И.Раззакова / KYRGYZ STATE TECHNICAL UNIVERSITY named after I. Razzakov</t>
  </si>
  <si>
    <t>ЖУМУШЧУ ОКУУ ПЛАНЫ / РАБОЧИЙ  УЧЕБНЫЙ  ПЛАН / WORKING CURRICULUM</t>
  </si>
  <si>
    <t>Сентябрь/September</t>
  </si>
  <si>
    <t>Октябрь/October</t>
  </si>
  <si>
    <t>Ноябрь/November</t>
  </si>
  <si>
    <t>Декабрь/December</t>
  </si>
  <si>
    <t>Январь/January</t>
  </si>
  <si>
    <t>Февраль/February</t>
  </si>
  <si>
    <t>Март/March</t>
  </si>
  <si>
    <t>Май/May</t>
  </si>
  <si>
    <t>Апрель/April</t>
  </si>
  <si>
    <t>Июнь/June</t>
  </si>
  <si>
    <t>Июль/July</t>
  </si>
  <si>
    <t>Август/August</t>
  </si>
  <si>
    <t>ОКУТУУНУН  ФОРМАСЫ/ ФОРМА ОБУЧЕНИЯ / FORM OF STUDY:</t>
  </si>
  <si>
    <r>
      <t>Сынактык сессия /</t>
    </r>
    <r>
      <rPr>
        <b/>
        <sz val="9"/>
        <rFont val="Times New Roman"/>
        <family val="1"/>
        <charset val="204"/>
      </rPr>
      <t>Экзаменационная сессия</t>
    </r>
  </si>
  <si>
    <r>
      <t>Каникулдар/</t>
    </r>
    <r>
      <rPr>
        <b/>
        <sz val="9"/>
        <rFont val="Times New Roman"/>
        <family val="1"/>
        <charset val="204"/>
      </rPr>
      <t>Каникулы</t>
    </r>
    <r>
      <rPr>
        <sz val="9"/>
        <rFont val="Times New Roman"/>
        <family val="1"/>
        <charset val="204"/>
      </rPr>
      <t>/Vacation</t>
    </r>
  </si>
  <si>
    <r>
      <t>БКИ аткаруу/</t>
    </r>
    <r>
      <rPr>
        <b/>
        <sz val="9"/>
        <rFont val="Times New Roman"/>
        <family val="1"/>
        <charset val="204"/>
      </rPr>
      <t xml:space="preserve">Выполнение ВКР </t>
    </r>
  </si>
  <si>
    <r>
      <t>Даярдоо багыты боюнча мамлекеттик сынак/</t>
    </r>
    <r>
      <rPr>
        <b/>
        <sz val="9"/>
        <rFont val="Times New Roman"/>
        <family val="1"/>
        <charset val="204"/>
      </rPr>
      <t xml:space="preserve">Гос.экзамен по </t>
    </r>
  </si>
  <si>
    <t>Жыйынтыгы/Итого/Total</t>
  </si>
  <si>
    <t>бардыгы/всего/total</t>
  </si>
  <si>
    <t>сынактык сессия/экз. сессия/еxam. session</t>
  </si>
  <si>
    <t>практика/practice</t>
  </si>
  <si>
    <t>каникулдар/ каникулы/ vacation</t>
  </si>
  <si>
    <r>
      <t xml:space="preserve">Бакалавр даярдоо / </t>
    </r>
    <r>
      <rPr>
        <b/>
        <sz val="12"/>
        <rFont val="Times New Roman"/>
        <family val="1"/>
        <charset val="204"/>
      </rPr>
      <t xml:space="preserve">Подготовки бакалавра </t>
    </r>
    <r>
      <rPr>
        <b/>
        <sz val="11"/>
        <rFont val="Times New Roman"/>
        <family val="1"/>
        <charset val="204"/>
      </rPr>
      <t xml:space="preserve"> / Working bachelor's study curriculum</t>
    </r>
  </si>
  <si>
    <t>ОКУТУУНУН ЧЕНЕМДИК МӨӨНӨТҮ / НОРМАТИВНЫЙ СРОК ОБУЧЕНИЯ /STANDARD TERM OF STUDY:</t>
  </si>
  <si>
    <t>Окуу процессинин графиги / График учебного процесса / The schedule of the educational process</t>
  </si>
  <si>
    <t>DENOTATION:</t>
  </si>
  <si>
    <t xml:space="preserve">/Execution of FQW </t>
  </si>
  <si>
    <r>
      <rPr>
        <b/>
        <sz val="9"/>
        <rFont val="Times New Roman"/>
        <family val="1"/>
        <charset val="204"/>
      </rPr>
      <t>направлению подготовки</t>
    </r>
    <r>
      <rPr>
        <sz val="9"/>
        <rFont val="Times New Roman"/>
        <family val="1"/>
        <charset val="204"/>
      </rPr>
      <t>/State examination in the major of training</t>
    </r>
  </si>
  <si>
    <t>Убакыттын бюджет боюнча топтомо маалыматтары (жумаларда) /Сводные данные по бюджету времени (в неделях)/Summary of budget time (in weeks)</t>
  </si>
  <si>
    <t>мамлекеттик аттестация/ гос.аттестация/ state certification</t>
  </si>
  <si>
    <t xml:space="preserve">БКИ аткаруу /выполнение ВКР/ execution of FQW </t>
  </si>
  <si>
    <t>Жалпы эмгек көлөмү/Общая трудоемкость/ Total labor intensity</t>
  </si>
  <si>
    <t>Сааттардагы иштин көлөмү/Объем работы в часах/Amount of work in hours</t>
  </si>
  <si>
    <t>алардын ичинен:/из них:/ from them:</t>
  </si>
  <si>
    <t>Лекциялар/Лекции/ lectures</t>
  </si>
  <si>
    <t>Өз алдынча иштөө/ Самостоятельная работа/ Independent work</t>
  </si>
  <si>
    <t>Практикалык/Практические/ Practical</t>
  </si>
  <si>
    <t>Окутуунун 1-жылы/ 1-й год обучения/ 1st year of study</t>
  </si>
  <si>
    <t>Окутуунун 2-жылы/  2-й год обучения/  2nd year of study</t>
  </si>
  <si>
    <t>Окутуунун 3-жылы/ 3-й год обучения/ 3rd year of study</t>
  </si>
  <si>
    <t>Окутуунун 4-жылы/ 4-й год обучения/ 4th year of study</t>
  </si>
  <si>
    <t>Лабораториялык/Лабораторные/ laboratory</t>
  </si>
  <si>
    <t>Бардыгы / Всего/ Total</t>
  </si>
  <si>
    <t xml:space="preserve">  Дисциплинанын коду/   Код дисциплины/   Discipline code</t>
  </si>
  <si>
    <t xml:space="preserve"> Сааттар/ Часы/ Hours</t>
  </si>
  <si>
    <t xml:space="preserve">Белгилер:/Обозначения:/Denotation: </t>
  </si>
  <si>
    <t>лк/ лк/ leс</t>
  </si>
  <si>
    <t>лб/лб/ lab</t>
  </si>
  <si>
    <t>пр/ пр/ prac</t>
  </si>
  <si>
    <t>Семестрлер боюнча отчет/ Отчет по семестрам/ Semester's report</t>
  </si>
  <si>
    <t>сынак/экзамен/exam</t>
  </si>
  <si>
    <t>зачет/credits-zachet</t>
  </si>
  <si>
    <t xml:space="preserve">КИ,КД/КР, КП/CW, CP </t>
  </si>
  <si>
    <t>ГУМАНИТАРДЫК, СОЦИАЛДЫК ЖАНА ЭКОНОМИКАЛЫК ЦИКЛ / ГУМАНИТАРНЫЙ, СОЦИАЛЬНЫЙ И ЭКОНОМИЧЕСКИЙ ЦИКЛ / HUMANITARIAN, SOCIAL AND ECONOMIC CYCLE</t>
  </si>
  <si>
    <t xml:space="preserve">ВАРИАТИВДҮҮ БӨЛҮК / ВАРИАТИВНАЯ ЧАСТЬ / VARIABLE PART: </t>
  </si>
  <si>
    <t>МАТЕМАТИКАЛЫК ЖАНА ТАБИГЫЙ-ИЛИМИЙ ЦИКЛ / МАТЕМАТИЧЕСКИЙ И ЕСТЕСТВЕННО-НАУЧНЫЙ ЦИКЛ/MATHEMATICAL AND NATURAL SCIENCE CYCLE</t>
  </si>
  <si>
    <t>ФАКУЛЬТАТИВДЕР/ФАКУЛЬТАТИВЫ/ELECTIVES:</t>
  </si>
  <si>
    <t xml:space="preserve">   ДИСЦИПЛИНАЛАРДЫН АТАЛЫШЫ /                                                                                           НАИМЕНОВАНИЕ ДИСЦИПЛИНЫ/                                                                                                                                        NAME OF THE DISCIPLINE</t>
  </si>
  <si>
    <t>ПРАКТИКАНЫН АТАЛЫШЫ / НАИМЕНОВАНИЕ ПРАКТИКИ/ NAME OF THE PRACTICE</t>
  </si>
  <si>
    <t>ЖЫЙЫНТЫКТООЧУ МАМЛЕКЕТТИК АТТЕСТАЦИЯ / ИТОГОВАЯ ГОСУДАРСТВЕННАЯ АТТЕСТАЦИЯ / FINAL STATE CERTIFICATION</t>
  </si>
  <si>
    <t>ВАРИАТИВДҮҮ БӨЛҮК / ВАРИАТИВНАЯ ЧАСТЬ / VARIABLE PART:</t>
  </si>
  <si>
    <t>Бакалавр / Bachelor</t>
  </si>
  <si>
    <t>Жалпы эмгек көлөмү/ Общая трудоемкость/ Total labor intensity</t>
  </si>
  <si>
    <t xml:space="preserve">КВАЛИФИКАЦИЯСЫ / КВАЛИФИКАЦИЯ / QUALIFICATION: </t>
  </si>
  <si>
    <t>Б1.1.</t>
  </si>
  <si>
    <t>Б1.1.1</t>
  </si>
  <si>
    <t>Б1.1.2</t>
  </si>
  <si>
    <t>Б1.1.3</t>
  </si>
  <si>
    <t>Цикл Б1.1 боюнча жыйынтыгы /Итого по циклу Б1.1/Total cycle Б1.1</t>
  </si>
  <si>
    <t>Б1.2.</t>
  </si>
  <si>
    <t>Б1.2.1</t>
  </si>
  <si>
    <t>Б1.2.2</t>
  </si>
  <si>
    <t>Б1.2.3</t>
  </si>
  <si>
    <t>Цикл Б1.2 боюнча жыйынтыгы /Итого по циклу Б1.2/Total cycle Б1.2</t>
  </si>
  <si>
    <t>Б1.3.</t>
  </si>
  <si>
    <t>Б1.3.1</t>
  </si>
  <si>
    <t>Цикл Б1.3 боюнча жыйынтыгы /Итого по циклу Б1.3/Total cycle Б1.3</t>
  </si>
  <si>
    <t>Блок 2.</t>
  </si>
  <si>
    <t>Блок 3.</t>
  </si>
  <si>
    <t>Б1.1.В1</t>
  </si>
  <si>
    <t>Б1.2.В1</t>
  </si>
  <si>
    <t>Б1.3.П1</t>
  </si>
  <si>
    <t>Б1.3.В1</t>
  </si>
  <si>
    <t>жум. көлөмү/ объем в нед/ volume in weeks</t>
  </si>
  <si>
    <t>жум.көлөмү/ объем в нед/ volume in weeks</t>
  </si>
  <si>
    <t xml:space="preserve">№ </t>
  </si>
  <si>
    <t>№</t>
  </si>
  <si>
    <t xml:space="preserve">   ДИСЦИПЛИНАЛАРДЫН АТАЛЫШЫ / НАИМЕНОВАНИЕ ДИСЦИПЛИНЫ/  NAME OF THE DISCIPLINE</t>
  </si>
  <si>
    <t>Бүтүрүүчү квалификациялык ишти даярдоо жана коргоо /Подготовка и защита выпускной квалификационной работы/Preparation and defence of final qualifying work</t>
  </si>
  <si>
    <r>
      <rPr>
        <b/>
        <sz val="12"/>
        <rFont val="Times New Roman"/>
        <family val="1"/>
        <charset val="204"/>
      </rPr>
      <t xml:space="preserve">лк/ лк/ leс </t>
    </r>
    <r>
      <rPr>
        <sz val="12"/>
        <rFont val="Times New Roman"/>
        <family val="1"/>
        <charset val="204"/>
      </rPr>
      <t xml:space="preserve">- лекциялар/лекции/ lectures, </t>
    </r>
    <r>
      <rPr>
        <b/>
        <sz val="12"/>
        <rFont val="Times New Roman"/>
        <family val="1"/>
        <charset val="204"/>
      </rPr>
      <t>лб/лб/ lab</t>
    </r>
    <r>
      <rPr>
        <sz val="12"/>
        <rFont val="Times New Roman"/>
        <family val="1"/>
        <charset val="204"/>
      </rPr>
      <t xml:space="preserve"> -лабораториялык/лабораторные/ laboratory, </t>
    </r>
    <r>
      <rPr>
        <b/>
        <sz val="12"/>
        <rFont val="Times New Roman"/>
        <family val="1"/>
        <charset val="204"/>
      </rPr>
      <t>пр/ пр/ prac</t>
    </r>
    <r>
      <rPr>
        <sz val="12"/>
        <rFont val="Times New Roman"/>
        <family val="1"/>
        <charset val="204"/>
      </rPr>
      <t xml:space="preserve"> - Практикалык/ Практические/ Practical</t>
    </r>
  </si>
  <si>
    <r>
      <rPr>
        <b/>
        <sz val="12"/>
        <rFont val="Times New Roman"/>
        <family val="1"/>
        <charset val="204"/>
      </rPr>
      <t xml:space="preserve">КС/ОС/AS </t>
    </r>
    <r>
      <rPr>
        <sz val="12"/>
        <rFont val="Times New Roman"/>
        <family val="1"/>
        <charset val="204"/>
      </rPr>
      <t xml:space="preserve">- Күзгү семестр/Осенний семестр/Autumn semester,  </t>
    </r>
    <r>
      <rPr>
        <b/>
        <sz val="12"/>
        <rFont val="Times New Roman"/>
        <family val="1"/>
        <charset val="204"/>
      </rPr>
      <t>ЖС/ВС/SS</t>
    </r>
    <r>
      <rPr>
        <sz val="12"/>
        <rFont val="Times New Roman"/>
        <family val="1"/>
        <charset val="204"/>
      </rPr>
      <t xml:space="preserve"> - Жазгы семестр/Весенний семестр/Spring semester</t>
    </r>
  </si>
  <si>
    <r>
      <rPr>
        <b/>
        <sz val="12"/>
        <rFont val="Times New Roman"/>
        <family val="1"/>
        <charset val="204"/>
      </rPr>
      <t>КИ, КД/КР, КП/CW, CP</t>
    </r>
    <r>
      <rPr>
        <sz val="12"/>
        <rFont val="Times New Roman"/>
        <family val="1"/>
        <charset val="204"/>
      </rPr>
      <t xml:space="preserve"> - Курстук иш, Курстук долбоор/ Курсовая работа, Курсовой проект/ Course work, Course project</t>
    </r>
  </si>
  <si>
    <t>Б1.1.В2</t>
  </si>
  <si>
    <t>Б1.3.В2</t>
  </si>
  <si>
    <t>Б1.3.В3</t>
  </si>
  <si>
    <t>Б1.3.В4</t>
  </si>
  <si>
    <t>Б1.3.В5</t>
  </si>
  <si>
    <t>Б1.3.В6</t>
  </si>
  <si>
    <t>Б1.3.В7</t>
  </si>
  <si>
    <t>Б1.3.В8</t>
  </si>
  <si>
    <t>Б1.2.В2</t>
  </si>
  <si>
    <t>Б1.3.П2</t>
  </si>
  <si>
    <t>Б1.3.П3</t>
  </si>
  <si>
    <t>Б1.3.П4</t>
  </si>
  <si>
    <t>Б1.3.П5</t>
  </si>
  <si>
    <t>Б1.3.П6</t>
  </si>
  <si>
    <t>Б1.3.П7</t>
  </si>
  <si>
    <t>Б1.3.П8</t>
  </si>
  <si>
    <t>Б1.3.П9</t>
  </si>
  <si>
    <t>Б1.3.П10</t>
  </si>
  <si>
    <t>Б1.3.П11</t>
  </si>
  <si>
    <t>Б1.3.П12</t>
  </si>
  <si>
    <t>Б1.3.П13</t>
  </si>
  <si>
    <t>Б1.3.П14</t>
  </si>
  <si>
    <t>Б1.3.П15</t>
  </si>
  <si>
    <t>Блок 1.</t>
  </si>
  <si>
    <r>
      <t xml:space="preserve">Квалификация алдындагы практика / </t>
    </r>
    <r>
      <rPr>
        <b/>
        <sz val="14"/>
        <rFont val="Times New Roman"/>
        <family val="1"/>
        <charset val="204"/>
      </rPr>
      <t xml:space="preserve">Предквалификационная практика </t>
    </r>
    <r>
      <rPr>
        <sz val="14"/>
        <rFont val="Times New Roman"/>
        <family val="1"/>
        <charset val="204"/>
      </rPr>
      <t>/ Prequalification practice</t>
    </r>
  </si>
  <si>
    <r>
      <t xml:space="preserve">Бүтүрүүчү квалификациялык ишти коргоо / </t>
    </r>
    <r>
      <rPr>
        <b/>
        <sz val="14"/>
        <rFont val="Times New Roman"/>
        <family val="1"/>
        <charset val="204"/>
      </rPr>
      <t>Защита выпускной квалификационной работы</t>
    </r>
    <r>
      <rPr>
        <sz val="14"/>
        <rFont val="Times New Roman"/>
        <family val="1"/>
        <charset val="204"/>
      </rPr>
      <t xml:space="preserve"> / Protection of final qualifying work</t>
    </r>
  </si>
  <si>
    <t>ОУКтун төрайымы / Председатель УМК /</t>
  </si>
  <si>
    <r>
      <t xml:space="preserve">Жумушчу окуу планы кафедранын 20___-ж. "______" жыйынында каралды, протокол №_______ / </t>
    </r>
    <r>
      <rPr>
        <b/>
        <sz val="14"/>
        <rFont val="Times New Roman"/>
        <family val="1"/>
        <charset val="204"/>
      </rPr>
      <t>Рабочий учебный  план  рассмотрен  на  заседании  кафедры, протокол №____от "_______" 20___г.</t>
    </r>
    <r>
      <rPr>
        <sz val="14"/>
        <rFont val="Times New Roman"/>
        <family val="1"/>
        <charset val="204"/>
      </rPr>
      <t xml:space="preserve"> / The curriculum considered at a meeting of the Department, protocol №______ from "_______" 20___ y.</t>
    </r>
  </si>
  <si>
    <t>БАГЫТ / НАПРАВЛЕНИЕ / MAJOR:</t>
  </si>
  <si>
    <t>БАЗАЛЫК БӨЛҮК / БАЗОВАЯ ЧАСТЬ / BASIC  PART</t>
  </si>
  <si>
    <r>
      <t xml:space="preserve">Кыргызстандын тарыхы / </t>
    </r>
    <r>
      <rPr>
        <b/>
        <sz val="16"/>
        <rFont val="Times New Roman"/>
        <family val="1"/>
        <charset val="204"/>
      </rPr>
      <t>История Кыргызстана</t>
    </r>
    <r>
      <rPr>
        <sz val="16"/>
        <rFont val="Times New Roman"/>
        <family val="1"/>
        <charset val="204"/>
      </rPr>
      <t>/ History of Kyrgyzstan</t>
    </r>
  </si>
  <si>
    <r>
      <t xml:space="preserve">Манас таануу / </t>
    </r>
    <r>
      <rPr>
        <b/>
        <sz val="16"/>
        <rFont val="Times New Roman"/>
        <family val="1"/>
        <charset val="204"/>
      </rPr>
      <t xml:space="preserve">Манасоведение </t>
    </r>
    <r>
      <rPr>
        <sz val="16"/>
        <rFont val="Times New Roman"/>
        <family val="1"/>
        <charset val="204"/>
      </rPr>
      <t>/ Manas Study</t>
    </r>
  </si>
  <si>
    <t>ГиОН</t>
  </si>
  <si>
    <r>
      <t>Коммуникация психологиясы /</t>
    </r>
    <r>
      <rPr>
        <b/>
        <sz val="16"/>
        <rFont val="Times New Roman"/>
        <family val="1"/>
        <charset val="204"/>
      </rPr>
      <t xml:space="preserve"> Психология коммуникаций </t>
    </r>
    <r>
      <rPr>
        <sz val="16"/>
        <rFont val="Times New Roman"/>
        <family val="1"/>
        <charset val="204"/>
      </rPr>
      <t>/ Psychology of communication</t>
    </r>
  </si>
  <si>
    <t>Тандоо курстар / Курсы по выбору / Elective courses</t>
  </si>
  <si>
    <t>Б1.1.П1</t>
  </si>
  <si>
    <r>
      <t xml:space="preserve">Ишкердик жана инновация / </t>
    </r>
    <r>
      <rPr>
        <b/>
        <sz val="16"/>
        <rFont val="Times New Roman"/>
        <family val="1"/>
        <charset val="204"/>
      </rPr>
      <t xml:space="preserve">Предпринимательство и инновации </t>
    </r>
    <r>
      <rPr>
        <sz val="16"/>
        <rFont val="Times New Roman"/>
        <family val="1"/>
        <charset val="204"/>
      </rPr>
      <t>/ Entrepreneurship and innovation</t>
    </r>
  </si>
  <si>
    <t>Б1.1.П2</t>
  </si>
  <si>
    <t>3,4,5</t>
  </si>
  <si>
    <t>ОП</t>
  </si>
  <si>
    <t>ВМ</t>
  </si>
  <si>
    <r>
      <t xml:space="preserve">Саясат таануу / </t>
    </r>
    <r>
      <rPr>
        <b/>
        <sz val="16"/>
        <rFont val="Times New Roman"/>
        <family val="1"/>
        <charset val="204"/>
      </rPr>
      <t xml:space="preserve">Политология </t>
    </r>
    <r>
      <rPr>
        <sz val="16"/>
        <rFont val="Times New Roman"/>
        <family val="1"/>
        <charset val="204"/>
      </rPr>
      <t>/ Political science</t>
    </r>
  </si>
  <si>
    <r>
      <t xml:space="preserve">Чыгармачыл ой жүгүртүү / </t>
    </r>
    <r>
      <rPr>
        <b/>
        <sz val="16"/>
        <rFont val="Times New Roman"/>
        <family val="1"/>
        <charset val="204"/>
      </rPr>
      <t xml:space="preserve">Креативное мышление </t>
    </r>
    <r>
      <rPr>
        <sz val="16"/>
        <rFont val="Times New Roman"/>
        <family val="1"/>
        <charset val="204"/>
      </rPr>
      <t>/ Creative thinking</t>
    </r>
  </si>
  <si>
    <r>
      <t xml:space="preserve">Диний изилдөөлөр / </t>
    </r>
    <r>
      <rPr>
        <b/>
        <sz val="16"/>
        <rFont val="Times New Roman"/>
        <family val="1"/>
        <charset val="204"/>
      </rPr>
      <t xml:space="preserve">Религиоведение </t>
    </r>
    <r>
      <rPr>
        <sz val="16"/>
        <rFont val="Times New Roman"/>
        <family val="1"/>
        <charset val="204"/>
      </rPr>
      <t>/ Religious studies</t>
    </r>
  </si>
  <si>
    <t>Физика</t>
  </si>
  <si>
    <t>Б1.2.П1</t>
  </si>
  <si>
    <t>Б1.2.П2</t>
  </si>
  <si>
    <t>Б1.2.П3</t>
  </si>
  <si>
    <t>Хим</t>
  </si>
  <si>
    <r>
      <t xml:space="preserve">Химия (Органикалык эмес жана органикалык химия) / </t>
    </r>
    <r>
      <rPr>
        <b/>
        <sz val="16"/>
        <rFont val="Times New Roman"/>
        <family val="1"/>
        <charset val="204"/>
      </rPr>
      <t xml:space="preserve">Химия (Неорганическая и органическая химия) </t>
    </r>
    <r>
      <rPr>
        <sz val="16"/>
        <rFont val="Times New Roman"/>
        <family val="1"/>
        <charset val="204"/>
      </rPr>
      <t>/ Chemistry (Inorganic and organic chemistry)</t>
    </r>
  </si>
  <si>
    <r>
      <t xml:space="preserve">Инженердик жана компьютердик графика / </t>
    </r>
    <r>
      <rPr>
        <b/>
        <sz val="16"/>
        <rFont val="Times New Roman"/>
        <family val="1"/>
        <charset val="204"/>
      </rPr>
      <t xml:space="preserve">Инженерная и компьютерная графика </t>
    </r>
    <r>
      <rPr>
        <sz val="16"/>
        <rFont val="Times New Roman"/>
        <family val="1"/>
        <charset val="204"/>
      </rPr>
      <t>/ Engineering and computer graphics</t>
    </r>
  </si>
  <si>
    <t>ИиКГ</t>
  </si>
  <si>
    <t>Б1.3.2</t>
  </si>
  <si>
    <t>Б1.3.3</t>
  </si>
  <si>
    <t>Б1.3.4</t>
  </si>
  <si>
    <t>Б1.3.5</t>
  </si>
  <si>
    <r>
      <t xml:space="preserve">Жашоо коопсуздугу (ЖК, Экология) / </t>
    </r>
    <r>
      <rPr>
        <b/>
        <sz val="16"/>
        <rFont val="Times New Roman"/>
        <family val="1"/>
        <charset val="204"/>
      </rPr>
      <t xml:space="preserve">Безопасность жизнедеятельности (БЖД, Экология) </t>
    </r>
    <r>
      <rPr>
        <sz val="16"/>
        <rFont val="Times New Roman"/>
        <family val="1"/>
        <charset val="204"/>
      </rPr>
      <t>/ Life safety (LS, Ecology)</t>
    </r>
  </si>
  <si>
    <t>Б1.3.6</t>
  </si>
  <si>
    <t>ЭУП</t>
  </si>
  <si>
    <r>
      <t xml:space="preserve">Экономика, уюштуруу жана өндүрүштү башкаруу / </t>
    </r>
    <r>
      <rPr>
        <b/>
        <sz val="16"/>
        <rFont val="Times New Roman"/>
        <family val="1"/>
        <charset val="204"/>
      </rPr>
      <t xml:space="preserve">Экономика, организация и управление производством </t>
    </r>
    <r>
      <rPr>
        <sz val="16"/>
        <rFont val="Times New Roman"/>
        <family val="1"/>
        <charset val="204"/>
      </rPr>
      <t>/ Economics, organization and production management</t>
    </r>
  </si>
  <si>
    <t>Б1.3.В9</t>
  </si>
  <si>
    <t>Б1.3.В10</t>
  </si>
  <si>
    <t>Б1.1.4</t>
  </si>
  <si>
    <t>Б1.1.В3</t>
  </si>
  <si>
    <t>Б1.1.В4</t>
  </si>
  <si>
    <t>Б1.1.В5</t>
  </si>
  <si>
    <t>Б1.1.В6</t>
  </si>
  <si>
    <t>Б1.1.В7</t>
  </si>
  <si>
    <t>Б1.3.В11</t>
  </si>
  <si>
    <t>Б1.3.В12</t>
  </si>
  <si>
    <r>
      <t xml:space="preserve">Даярдоо багыты боюнча мамлекеттик сынак / </t>
    </r>
    <r>
      <rPr>
        <b/>
        <sz val="14"/>
        <rFont val="Times New Roman"/>
        <family val="1"/>
        <charset val="204"/>
      </rPr>
      <t>Государственный экзамен по направлению подготовки</t>
    </r>
    <r>
      <rPr>
        <sz val="14"/>
        <rFont val="Times New Roman"/>
        <family val="1"/>
        <charset val="204"/>
      </rPr>
      <t xml:space="preserve"> / State examination in the major of training</t>
    </r>
  </si>
  <si>
    <r>
      <t>Жумушчу окуу планы КМТУ ЖКБ БСнын негизинде __________________ 20___-ж.___.___. №______/____ буйругу менен бекитилген "________________________________________________" багыты боюнча түзүлдү /</t>
    </r>
    <r>
      <rPr>
        <b/>
        <sz val="14"/>
        <rFont val="Times New Roman"/>
        <family val="1"/>
        <charset val="204"/>
      </rPr>
      <t xml:space="preserve"> Рабочий учебный план составлен на основе ОС ВПО КГТУ по направлению "____________________________________"</t>
    </r>
    <r>
      <rPr>
        <sz val="14"/>
        <rFont val="Times New Roman"/>
        <family val="1"/>
        <charset val="204"/>
      </rPr>
      <t>, утвержденному приказом ________№_______/____ от ____.____.______ г. / The curriculum drawn up on the basis of ES HPE of KSTU on the major "________________________________________", approved by order of _______________№______/____ from ____.____.______ y.</t>
    </r>
  </si>
  <si>
    <t xml:space="preserve">____________кафедрасынын башчысы / Заведующий кафедрой "_________"/ </t>
  </si>
  <si>
    <t xml:space="preserve">The head of Department "____________"  _____________  </t>
  </si>
  <si>
    <t xml:space="preserve">The chairman of the ECM_____________ </t>
  </si>
  <si>
    <t>Б1.1.П3</t>
  </si>
  <si>
    <r>
      <t>ЖКБ БС/ОС ВПО/ ES HPE</t>
    </r>
    <r>
      <rPr>
        <sz val="12"/>
        <rFont val="Times New Roman"/>
        <family val="1"/>
        <charset val="204"/>
      </rPr>
      <t xml:space="preserve"> - Жогорку кесиптик билим берүүнүн билим берүү стандарты / Образовательный стандарт высшего профессионального образования/Educational standard  of higher professional education</t>
    </r>
  </si>
  <si>
    <t>МВШЛ</t>
  </si>
  <si>
    <t>Кредит/Credit</t>
  </si>
  <si>
    <t>Практика боюнча кредиттер/Кредитов по практике/Credits on practice:</t>
  </si>
  <si>
    <t>Окуу дисциплиналары боюнча кредиттер/Кредитов по учебным дисциплинам /Credits in various academic disciplines:</t>
  </si>
  <si>
    <t>кред/cred</t>
  </si>
  <si>
    <t>кред/ cred</t>
  </si>
  <si>
    <t>Окуунун баардык мезгилиндеги кредиттердин топтому / ВСЕГО кредитов за весь период обучения / Total credits for the entire period of study</t>
  </si>
  <si>
    <t xml:space="preserve">ПРОФИЛЬ / PROFILE: </t>
  </si>
  <si>
    <r>
      <rPr>
        <b/>
        <sz val="16"/>
        <rFont val="Times New Roman"/>
        <family val="1"/>
        <charset val="204"/>
      </rPr>
      <t>Философия</t>
    </r>
    <r>
      <rPr>
        <sz val="16"/>
        <rFont val="Times New Roman"/>
        <family val="1"/>
        <charset val="204"/>
      </rPr>
      <t>/ Philosophy</t>
    </r>
  </si>
  <si>
    <r>
      <rPr>
        <b/>
        <sz val="16"/>
        <rFont val="Times New Roman"/>
        <family val="1"/>
        <charset val="204"/>
      </rPr>
      <t>Математика 1</t>
    </r>
    <r>
      <rPr>
        <sz val="16"/>
        <rFont val="Times New Roman"/>
        <family val="1"/>
        <charset val="204"/>
      </rPr>
      <t xml:space="preserve"> / Mathematics 1</t>
    </r>
  </si>
  <si>
    <r>
      <rPr>
        <b/>
        <sz val="16"/>
        <rFont val="Times New Roman"/>
        <family val="1"/>
        <charset val="204"/>
      </rPr>
      <t>Физика 1</t>
    </r>
    <r>
      <rPr>
        <sz val="16"/>
        <rFont val="Times New Roman"/>
        <family val="1"/>
        <charset val="204"/>
      </rPr>
      <t>/ Physics 1</t>
    </r>
  </si>
  <si>
    <r>
      <rPr>
        <b/>
        <sz val="16"/>
        <rFont val="Times New Roman"/>
        <family val="1"/>
        <charset val="204"/>
      </rPr>
      <t>Информатика 1</t>
    </r>
    <r>
      <rPr>
        <sz val="16"/>
        <rFont val="Times New Roman"/>
        <family val="1"/>
        <charset val="204"/>
      </rPr>
      <t>/ Computer science 1</t>
    </r>
  </si>
  <si>
    <r>
      <rPr>
        <b/>
        <sz val="16"/>
        <rFont val="Times New Roman"/>
        <family val="1"/>
        <charset val="204"/>
      </rPr>
      <t xml:space="preserve">Социология </t>
    </r>
    <r>
      <rPr>
        <sz val="16"/>
        <rFont val="Times New Roman"/>
        <family val="1"/>
        <charset val="204"/>
      </rPr>
      <t>/ Sociology</t>
    </r>
  </si>
  <si>
    <r>
      <rPr>
        <b/>
        <sz val="16"/>
        <rFont val="Times New Roman"/>
        <family val="1"/>
        <charset val="204"/>
      </rPr>
      <t xml:space="preserve">Культурология </t>
    </r>
    <r>
      <rPr>
        <sz val="16"/>
        <rFont val="Times New Roman"/>
        <family val="1"/>
        <charset val="204"/>
      </rPr>
      <t>/ Culturology</t>
    </r>
  </si>
  <si>
    <r>
      <rPr>
        <b/>
        <sz val="16"/>
        <rFont val="Times New Roman"/>
        <family val="1"/>
        <charset val="204"/>
      </rPr>
      <t>Математика 2</t>
    </r>
    <r>
      <rPr>
        <sz val="16"/>
        <rFont val="Times New Roman"/>
        <family val="1"/>
        <charset val="204"/>
      </rPr>
      <t xml:space="preserve"> / Mathematics 2</t>
    </r>
  </si>
  <si>
    <r>
      <rPr>
        <b/>
        <sz val="16"/>
        <rFont val="Times New Roman"/>
        <family val="1"/>
        <charset val="204"/>
      </rPr>
      <t>Физика 2</t>
    </r>
    <r>
      <rPr>
        <sz val="16"/>
        <rFont val="Times New Roman"/>
        <family val="1"/>
        <charset val="204"/>
      </rPr>
      <t xml:space="preserve"> / Physics 2</t>
    </r>
  </si>
  <si>
    <r>
      <rPr>
        <b/>
        <sz val="16"/>
        <rFont val="Times New Roman"/>
        <family val="1"/>
        <charset val="204"/>
      </rPr>
      <t xml:space="preserve">Информатика 2 </t>
    </r>
    <r>
      <rPr>
        <sz val="16"/>
        <rFont val="Times New Roman"/>
        <family val="1"/>
        <charset val="204"/>
      </rPr>
      <t>/ Computer science 2</t>
    </r>
  </si>
  <si>
    <t>Кредиты/ Credits ECTS</t>
  </si>
  <si>
    <t>ОБ башчысы / Начальник УУ / Head of ED_________Дыканалиев К.М./Дыканалиев К.М./Dykanaliev K. M.</t>
  </si>
  <si>
    <t>ГЭ</t>
  </si>
  <si>
    <t>ТБ</t>
  </si>
  <si>
    <r>
      <t xml:space="preserve">Кыргыз тили жана адабияты / </t>
    </r>
    <r>
      <rPr>
        <b/>
        <sz val="16"/>
        <rFont val="Times New Roman"/>
        <family val="1"/>
        <charset val="204"/>
      </rPr>
      <t xml:space="preserve">Кыргызский язык и литература </t>
    </r>
    <r>
      <rPr>
        <sz val="16"/>
        <rFont val="Times New Roman"/>
        <family val="1"/>
        <charset val="204"/>
      </rPr>
      <t>/ Kyrgyz language and literature</t>
    </r>
  </si>
  <si>
    <r>
      <t xml:space="preserve">Орус тили / </t>
    </r>
    <r>
      <rPr>
        <b/>
        <sz val="16"/>
        <rFont val="Times New Roman"/>
        <family val="1"/>
        <charset val="204"/>
      </rPr>
      <t xml:space="preserve">Русский язык </t>
    </r>
    <r>
      <rPr>
        <sz val="16"/>
        <rFont val="Times New Roman"/>
        <family val="1"/>
        <charset val="204"/>
      </rPr>
      <t xml:space="preserve">/ Russian language </t>
    </r>
  </si>
  <si>
    <r>
      <t xml:space="preserve">Чет тили / </t>
    </r>
    <r>
      <rPr>
        <b/>
        <sz val="16"/>
        <rFont val="Times New Roman"/>
        <family val="1"/>
        <charset val="204"/>
      </rPr>
      <t>Иностранный язык</t>
    </r>
    <r>
      <rPr>
        <sz val="16"/>
        <rFont val="Times New Roman"/>
        <family val="1"/>
        <charset val="204"/>
      </rPr>
      <t xml:space="preserve"> / Foreign language</t>
    </r>
  </si>
  <si>
    <t>КР тарыхы, Кыргыз тили жана адабияты, КР географиясы дисциплиналары боюнча жыйынтыктоочу аттестация / Междисциплинарная итоговая аттестация по дисциплинам: История КР, География КР, Кырг. язык и литература / Interdisciplinary final certification in the following disciplines: History of the KR, Geography of the KR, Kyrgyz language and literature</t>
  </si>
  <si>
    <r>
      <t>Кыргызстандын географиясы/</t>
    </r>
    <r>
      <rPr>
        <b/>
        <sz val="16"/>
        <rFont val="Times New Roman"/>
        <family val="1"/>
        <charset val="204"/>
      </rPr>
      <t>География Кыргызстана</t>
    </r>
    <r>
      <rPr>
        <sz val="16"/>
        <rFont val="Times New Roman"/>
        <family val="1"/>
        <charset val="204"/>
      </rPr>
      <t>/Geography of Kyrgyzstan</t>
    </r>
  </si>
  <si>
    <r>
      <rPr>
        <sz val="16"/>
        <rFont val="Times New Roman"/>
        <family val="1"/>
        <charset val="204"/>
      </rPr>
      <t>Англис тили</t>
    </r>
    <r>
      <rPr>
        <b/>
        <sz val="16"/>
        <rFont val="Times New Roman"/>
        <family val="1"/>
        <charset val="204"/>
      </rPr>
      <t xml:space="preserve"> / Английский язык  / </t>
    </r>
    <r>
      <rPr>
        <sz val="16"/>
        <rFont val="Times New Roman"/>
        <family val="1"/>
        <charset val="204"/>
      </rPr>
      <t>English  language</t>
    </r>
  </si>
  <si>
    <t>5 жыл / 5 год / 5 years</t>
  </si>
  <si>
    <t>Сырттан окуу  / Заочная / distance learning</t>
  </si>
  <si>
    <r>
      <t>Өз алдынча окутуу /</t>
    </r>
    <r>
      <rPr>
        <b/>
        <sz val="9"/>
        <rFont val="Times New Roman"/>
        <family val="1"/>
        <charset val="204"/>
      </rPr>
      <t>Самостоят. обуч.</t>
    </r>
  </si>
  <si>
    <t>/ Independent education</t>
  </si>
  <si>
    <t>Квалификация алдындагы  практика/</t>
  </si>
  <si>
    <r>
      <rPr>
        <b/>
        <sz val="9"/>
        <rFont val="Times New Roman"/>
        <family val="1"/>
        <charset val="204"/>
      </rPr>
      <t>Предквалификационная практика</t>
    </r>
    <r>
      <rPr>
        <sz val="9"/>
        <rFont val="Times New Roman"/>
        <family val="1"/>
        <charset val="204"/>
      </rPr>
      <t>/Prequalification practice</t>
    </r>
  </si>
  <si>
    <r>
      <t>БКИ коргоо/</t>
    </r>
    <r>
      <rPr>
        <b/>
        <sz val="9"/>
        <rFont val="Times New Roman"/>
        <family val="1"/>
        <charset val="204"/>
      </rPr>
      <t>Защита ВКР</t>
    </r>
  </si>
  <si>
    <t xml:space="preserve">/Рrotection of FQW </t>
  </si>
  <si>
    <t xml:space="preserve">1 сем/sem (КС/ОС/AS) </t>
  </si>
  <si>
    <t>Окутуунун 5-жылы/ 5-й год обучения/ 5th year of study</t>
  </si>
  <si>
    <t xml:space="preserve">3 сем/sem (КС/ОС/AS) </t>
  </si>
  <si>
    <t xml:space="preserve">5 сем/sem (КС/ОС/AS) </t>
  </si>
  <si>
    <t xml:space="preserve">7 сем/sem (КС/ОС/AS) </t>
  </si>
  <si>
    <t xml:space="preserve">9 сем/sem (КС/ОС/AS) </t>
  </si>
  <si>
    <t>Распределение дисциплин цикла ГСЭ по семестрам для заочников  в разрезе институтов распределять как и у очников</t>
  </si>
  <si>
    <t>Б1.3.В13</t>
  </si>
  <si>
    <t>Б1.3.В14</t>
  </si>
  <si>
    <t>Б1.3.В15</t>
  </si>
  <si>
    <t>Б1.3.В16</t>
  </si>
  <si>
    <t>Трудоемкость завершающего года обучения определяется с учетом необходимости обеспечения общей трудоемкости ООП, т.е. на последний год остаток 40 кредитов (10 кред. - 9 сем.; 30 кред. - 10 сем.)</t>
  </si>
  <si>
    <t>Высвобожденные кредиты с учебной и производственной практики переносятся в КПВ проф.цикла.</t>
  </si>
  <si>
    <t xml:space="preserve">При трудоемкости дисциплины в 5 кредитов и более включать по лекц.занятиям - 8 час., объем остальных видов занятий определяется с учетом установленной нормы: за уч.год 160 час. </t>
  </si>
  <si>
    <t>өз алдынча окутуу /самостоят. обуч./ independent education</t>
  </si>
  <si>
    <t>2 сем/sem (ЖС/ВС/SS)</t>
  </si>
  <si>
    <t>4 сем/sem (ЖС/ВС/SS)</t>
  </si>
  <si>
    <t>6 сем/sem (ЖС/ВС/SS)</t>
  </si>
  <si>
    <t>8 сем/sem (ЖС/ВС/SS)</t>
  </si>
  <si>
    <t>10 сем/sem (ЖС/ВС/SS)</t>
  </si>
  <si>
    <t>640200   Электроэнергетика жана электротехника/Электроэнергетика и электротехника/Electric power and electrical engineering</t>
  </si>
  <si>
    <t>Электротехниканын теориялык негиздери 1/Теоретические  основы электротехники 1/Theoretical foundations of electrical engineering 1</t>
  </si>
  <si>
    <t>ТиОЭ</t>
  </si>
  <si>
    <t>Электротехниканын теориялык негиздери 2/Теоретические  основы электротехники 2/Theoretical foundations of electrical engineering 2</t>
  </si>
  <si>
    <t>Электроэнергетикадагы күчтүк электроникасы/Силовая  электроника в электроэнергетике/Power electronics in the power industry</t>
  </si>
  <si>
    <t>ЭЭ/ЭЭ/PI</t>
  </si>
  <si>
    <t>Электр энергетиканын математикалык маселелери/Математические задачи  электроэнергетики/Mathematical problems of electric power industry</t>
  </si>
  <si>
    <t>ЭЭ/ЭЭ/РI</t>
  </si>
  <si>
    <t>Электр энергетиканын математикалык негиздери/Математические основы  электроэнергетики/Mathematical problems of electric power industry</t>
  </si>
  <si>
    <t>Электр энергияны өндүрүү /Производство электроэнергии  / Power generation</t>
  </si>
  <si>
    <t>Теориялык   механика/Теоретическая   механика/Theoretical mechanics</t>
  </si>
  <si>
    <t>МПИ</t>
  </si>
  <si>
    <t xml:space="preserve"> Электротехникалык материалдар/Электротехнические  материалы/Electrotechnical materials</t>
  </si>
  <si>
    <t>ЭКБ/ВИЭ/RE</t>
  </si>
  <si>
    <t xml:space="preserve">Жылуулук энергетикалык орнотмолор / Теплоэнергетические установки / Thermal power plants </t>
  </si>
  <si>
    <t>ТЖ/ТЭ/WT</t>
  </si>
  <si>
    <t>Электрдик машинелер 1,2 (КД)/Электрические машины 1,2 (КП)/Electrical machines  1,2 (CР)</t>
  </si>
  <si>
    <t>Гидроэнергетикалык орнотмолор/ Гидроэнергетические установки / Hydropower installations</t>
  </si>
  <si>
    <t>Электротехниканын теориялык негиздери 3/Теоретические  основы электротехники 3/Theoretical foundations of electrical engineering 3</t>
  </si>
  <si>
    <t>Энергиянын салттуу эмес жана калыптанма булактары/Нетрадиционные и возобновляемые источники энергии/Unconventional and renewable energy sources</t>
  </si>
  <si>
    <t>Электр энергиясы менен камсыздоо/Электроснабжение/Power supply</t>
  </si>
  <si>
    <t>ЭЖ/ЭС/PS</t>
  </si>
  <si>
    <t>Релелик коргоо жана автогматташтыруу/Релейная защита и автоматика /Relay Protection and Automation</t>
  </si>
  <si>
    <t>Электр энергетикасындагы метрология жана маалыматтык-өлчөө техникасы/ Метрология и информационно-измерительная техника в электроэнергетике/Metrology and information and measurement technology in the electric power industry</t>
  </si>
  <si>
    <t>ЭМ/ЭМ/EM</t>
  </si>
  <si>
    <t>Электрдик тармактардагы ашыкча жана обочолонтуу / Изоляция и перенапряжение в электрических сетях/Isolation and overvoltage in electrical networks</t>
  </si>
  <si>
    <t>Электроэнергетикалык системдердеги электр магниттик өтмөжараяндар/Электромагнитные переходные процессы в электроэнергетических системах /Electromagnetic transients in electric power systems</t>
  </si>
  <si>
    <t>Электр энергетикалык системдердеги чукул туташуулар / Короткие замыкания в электроэнергетических системах /Short circuits in power systems</t>
  </si>
  <si>
    <t>Электр энергетикада моделдөө/Моделирование в электроэнергетике/Electric Power Modelingof electricity</t>
  </si>
  <si>
    <t>Электроэнергетикалык системдердин элементтеринин математикалык  модели/ Математические модели элементов электроэнергетических систем /Mathematical models of elements of electric power systems</t>
  </si>
  <si>
    <t>Электр энергиясын аралыкка берүү жана бөлүштүрүү / Передача и распределение электроэнергии / Transmission and distribution of electricity</t>
  </si>
  <si>
    <t>Электр менен жабдуунун ишенимдүүлүгү/Надежность электроснабжения/Reliability of power supply</t>
  </si>
  <si>
    <t>Б1.3.П16</t>
  </si>
  <si>
    <t>Электр энергетикада электромагниттик  шайкештик / Электромагнитная совместимость в электроэнергетике / Electromagnetic compatibility in the power industry</t>
  </si>
  <si>
    <t>5, 6</t>
  </si>
  <si>
    <t>Б1.3.В18</t>
  </si>
  <si>
    <t>Б1.3.В17</t>
  </si>
  <si>
    <t>Фотоэлектрдик станцияларды долбоорлоо (КД)/ Проектирование фотоэлектрических станций  (КП) /Photovoltaic power plant design (CP)</t>
  </si>
  <si>
    <t>Гидроэлектр станциянын электрдик бөлүгү (КД) / Электрическая часть гидроэлектростанций (КП) / Electric part of hydro power plants (СP)</t>
  </si>
  <si>
    <t>Күндүн нуру аркылуу суу жылытуучу орнотмолор (КД) / Солнечные водонагревательные установки (КП) /Solar water heaters (CP)</t>
  </si>
  <si>
    <t>Гидромеханиканын негиздери / Основы гидромеханики / Basics of Hydromechanics</t>
  </si>
  <si>
    <t>Гидроаэромеханика/Гидроаэромеханика/Fluid mechanics</t>
  </si>
  <si>
    <t>Салттуу эмес жана  энергиянын калыптанма булактарынын теоретикалык негиздери /Теоретические основы нетрадиционных и возобновляемых источников энергии / Theoretical foundations of unconventional and Renewable Energy Sources</t>
  </si>
  <si>
    <t>Энергиянын калыптанма булактарын колдонуунун физикалык негиздери /Физические  основы использования возобновляемых источников энергии / Physical basis of the use of renewable energy sources</t>
  </si>
  <si>
    <t>Биогаз орнотмолору / Биогазовые установки / Biogas plants</t>
  </si>
  <si>
    <t>Биотехнологиялар/ Биотехнологии / Biotechnology</t>
  </si>
  <si>
    <t>Шамал электр станцияларын долбоорлоо / Проектирование ветроэлектрических станций / Design of wind power plants</t>
  </si>
  <si>
    <t>Шамал агрегаттары /Ветровые агрегаты / Wind machines</t>
  </si>
  <si>
    <t>Күн имаратынын жылуулук техникалык негиздери / Основы теплотехники солнечных домов / Fundamentals of heat engineering solar houses</t>
  </si>
  <si>
    <t>Пассивдүү күн нуру аркылуу жылуулук менен камсыздоо системалары / Пассивные системы солнечного теплоснабжения / Passive solar heating systems</t>
  </si>
  <si>
    <t>Салттуу эмес жана калыптанма энергия булактарын орнотуу үчүн көмөкчү жабдуулар/Вспомогательное оборудование установок нетрадиционной и возобновляемой энергетики/Auxiliary equipment for non-traditional and renewable energy installations</t>
  </si>
  <si>
    <t>Калыптанма энергия булактарын орнотуу үчүн көмөкчү жабдуулар/Вспомогательное оборудование установок  возобновляемой энергетики/Ancillary equipment for plants and renewable energy</t>
  </si>
  <si>
    <t>ЭКБ кафедрасынын башчысы                                    Жабудаев Т.Ж.</t>
  </si>
  <si>
    <t>ЭИ ОУК  төрайымы                                            Гунина М.Г.</t>
  </si>
  <si>
    <t>ОБ башчысы                                   Дыканалиев К.М.</t>
  </si>
  <si>
    <t>Зав.кафедрой ВИЭ                   ___________________</t>
  </si>
  <si>
    <t>Председатель УМК ЭИ       _______________</t>
  </si>
  <si>
    <t>Начальник УУ   ___________</t>
  </si>
  <si>
    <t>The head of Department RE                                            Zhabudaev T.Zh.</t>
  </si>
  <si>
    <t>The chairman of the ECM EI                               Gunina M.G.</t>
  </si>
  <si>
    <t>Head of ED                                       Dykanaliev K.M.</t>
  </si>
  <si>
    <t xml:space="preserve"> 6.1 -тиркеме / Прил.6.1 / Annex 6.1 - ЭИ / ЭИ /EI                </t>
  </si>
  <si>
    <t xml:space="preserve"> 7.1 -тиркеме / Прил.7.1 / Annex 7.1 - ЭИ / ЭИ /EI                </t>
  </si>
  <si>
    <t>Гидроэлектр станциянын гидротехникалык курулмалары (КД)/ Гидротехнические сооружения гидроэлектростанций  (КП) /Hydrotechnical constructions of hydro power plants (СP)</t>
  </si>
  <si>
    <t>Гидравликалык машинелер (КД) / Гидравлические машины (КП) /Hydraulic machines (CP)</t>
  </si>
  <si>
    <t>Гидро энергетикадагы орнотмолорунун көмөкчү жабдуулары/Вспомогательное оборудование  гидроэнергетических установок/Ancillary equipment for hydroelectric power plants</t>
  </si>
  <si>
    <t>Гидро электр станциялардын көмөкчү жабдуулары/Вспомогательное оборудование  гидроэлектрических станций/Ancillary equipment for hydroelectric power plants</t>
  </si>
  <si>
    <t>Электр энергетикадагы инвестициалык долбоорлорду башкаруу (КИ)/ Управление инвестиционными проектами в  электроэнергетике (КР) /Management of investment projects in the electric power industry (CW)</t>
  </si>
  <si>
    <t>Электр энергетикадагы маркетинг (КИ)/ Маркетинг в электроэнергетике (КР) /Marketing in the electric power industry (CW)</t>
  </si>
  <si>
    <t>Микро-макроэкономика / Микро-макроэкономика / Micro-Macroeconomics</t>
  </si>
  <si>
    <t>Электр энергетикадагы башкаруунун теориялык негиздери / Теоретические основы управления  электроэнергетикой / Theoretical Basics of management in the electric power industry</t>
  </si>
  <si>
    <t>Уюштуруунун теориясы / Теория организации / Organization Theory</t>
  </si>
  <si>
    <t>Экономикадагы математикалык ыкмалар / Математические методы в экономике /Mathematical methods in economics</t>
  </si>
  <si>
    <t>Колдонмо  экономика/ Прикладная экономика / Applied economics</t>
  </si>
  <si>
    <t>Электр энергетикасындагы инновацияларды башкаруу/ Управление инновациями в электроэнергетике / Innovation management in the electric power industry</t>
  </si>
  <si>
    <t>Энергетикалык ишканалардын ишмердүүлүгүн бизнес пландаштыруу / Бизнес планирование деятельности энергетических предприятий/ Business planning activity of energy enterprises</t>
  </si>
  <si>
    <t>Уюштуруучулук жүрүм-турум / Организационное поведение / Organizational behavior</t>
  </si>
  <si>
    <t>Электр энергетикасында иштиктүү байланыштын негиздери жана иш кагаздарын жүргүзүү  / Основы делового общения и делопризводство в электроэнергетике / Fundamentals of business communication and management in the electric power industry</t>
  </si>
  <si>
    <t>Колдонмо экономика/Прикладная экономика/Applied Economics</t>
  </si>
  <si>
    <t>Статистика/Статистика/Statistics</t>
  </si>
  <si>
    <t xml:space="preserve"> 8.1 -тиркеме / Прил.8.1 / Annex 8.1 - ЭИ / ЭИ /EI                         </t>
  </si>
  <si>
    <t xml:space="preserve">Электр энергетикадагы менеджмент/Менеджмент в электроэнергетике/Energy Management   </t>
  </si>
  <si>
    <t>Гидроэлектр энергетикасы/Гидроэлектроэнергетика/Hydro electric power engineering</t>
  </si>
  <si>
    <t>Энергиянын альтернативалык булактары/Альтернативные источники энергии/Alternative energy sources</t>
  </si>
  <si>
    <t>Электр энергетикадагы менеджмент/Менеджмент в электроэнергетике/Energy Management</t>
  </si>
  <si>
    <t xml:space="preserve">Энергиянын альтернативалык булактары/ Альтернативные источники энергии/ Alternative energy sources    </t>
  </si>
  <si>
    <t xml:space="preserve">Гидроэлектр энергетикасы/ Гидроэлектроэнергетика/ Hydro electric power engineering        </t>
  </si>
  <si>
    <t>Инженердик гидрология / Инженерная гидрология/ Engineering Hydrology</t>
  </si>
  <si>
    <t>Кургак жер гидрологиясы / Гидрология суши / Land hydrology</t>
  </si>
  <si>
    <t>Гидроэнергетиканын теориялык негиздери / Теоретические основы гидроэнергетики / Theoretical basics of hydropower</t>
  </si>
  <si>
    <t>Гидроэнергетиканын физикалык негиздери/ Физические основы гидроэнергетики / Physical basics of hydropower</t>
  </si>
  <si>
    <t>Гидроэлектр станциянын жабдууларын монтаждоо/ Монтаж оборудования гидроэлектростанций /  Installation of equipment for hydro power plants</t>
  </si>
  <si>
    <t>Гидроэлектр станцияларды монтаждоо жана ишке киргизүү процесстери / Монтажные и пусконалодочные процессы гидроэлектростанций / Installation and commissioning processes of hydro power plants</t>
  </si>
  <si>
    <t>Гидроэлектр станцияны долбоорлоонун автоматташтырылган системдери / Система автоматизированного  проектирования гидроэлектростанций / Computer-aided design of hydropower plants</t>
  </si>
  <si>
    <t>Гидроэлектр станцияны  долбоорлоонун заманбап технологиялары / Современные технологии проектирования гидроэлектростанций / Modern technologies for designing hydro power plants</t>
  </si>
  <si>
    <t>Кризиске каршы башкаруу /Антикризисное управление /Crisis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</si>
</sst>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64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b/>
      <sz val="17"/>
      <name val="Arial Cyr"/>
      <family val="2"/>
      <charset val="204"/>
    </font>
    <font>
      <b/>
      <i/>
      <sz val="14"/>
      <name val="Arial Cyr"/>
      <family val="2"/>
      <charset val="204"/>
    </font>
    <font>
      <i/>
      <sz val="18"/>
      <name val="Arial Cyr"/>
      <charset val="204"/>
    </font>
    <font>
      <b/>
      <sz val="20"/>
      <name val="Arial Cyr"/>
      <charset val="204"/>
    </font>
    <font>
      <b/>
      <sz val="6"/>
      <name val="Times New Roman"/>
      <family val="1"/>
      <charset val="204"/>
    </font>
    <font>
      <b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u/>
      <sz val="14"/>
      <color indexed="12"/>
      <name val="Arial"/>
      <family val="2"/>
      <charset val="204"/>
    </font>
    <font>
      <b/>
      <i/>
      <sz val="7"/>
      <name val="Times New Roman"/>
      <family val="1"/>
      <charset val="204"/>
    </font>
    <font>
      <b/>
      <vertAlign val="superscript"/>
      <sz val="7"/>
      <name val="Times New Roman Cyr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darkGrid">
        <bgColor theme="0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41" fillId="0" borderId="0" applyNumberFormat="0" applyFont="0" applyFill="0" applyBorder="0" applyAlignment="0" applyProtection="0">
      <alignment vertical="top"/>
    </xf>
    <xf numFmtId="0" fontId="1" fillId="0" borderId="0"/>
    <xf numFmtId="0" fontId="28" fillId="0" borderId="0" applyNumberFormat="0" applyFont="0" applyFill="0" applyBorder="0" applyAlignment="0" applyProtection="0">
      <alignment vertical="top"/>
    </xf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8" fillId="0" borderId="0" applyNumberFormat="0" applyFont="0" applyFill="0" applyBorder="0" applyAlignment="0" applyProtection="0">
      <alignment vertical="top"/>
    </xf>
    <xf numFmtId="0" fontId="28" fillId="0" borderId="0" applyNumberFormat="0" applyFont="0" applyFill="0" applyBorder="0" applyAlignment="0" applyProtection="0">
      <alignment vertical="top"/>
    </xf>
  </cellStyleXfs>
  <cellXfs count="675">
    <xf numFmtId="0" fontId="0" fillId="0" borderId="0" xfId="0"/>
    <xf numFmtId="0" fontId="10" fillId="24" borderId="0" xfId="0" applyFont="1" applyFill="1"/>
    <xf numFmtId="0" fontId="40" fillId="24" borderId="0" xfId="0" applyFont="1" applyFill="1" applyAlignment="1">
      <alignment wrapText="1"/>
    </xf>
    <xf numFmtId="0" fontId="8" fillId="24" borderId="0" xfId="38" applyFont="1" applyFill="1"/>
    <xf numFmtId="0" fontId="41" fillId="24" borderId="0" xfId="37" applyNumberFormat="1" applyFont="1" applyFill="1" applyBorder="1" applyAlignment="1"/>
    <xf numFmtId="0" fontId="41" fillId="24" borderId="0" xfId="37" applyNumberFormat="1" applyFont="1" applyFill="1" applyBorder="1" applyAlignment="1" applyProtection="1">
      <alignment vertical="top"/>
    </xf>
    <xf numFmtId="0" fontId="7" fillId="24" borderId="0" xfId="39" applyNumberFormat="1" applyFont="1" applyFill="1" applyBorder="1" applyAlignment="1">
      <alignment horizontal="center"/>
    </xf>
    <xf numFmtId="0" fontId="44" fillId="24" borderId="32" xfId="37" applyNumberFormat="1" applyFont="1" applyFill="1" applyBorder="1" applyAlignment="1" applyProtection="1">
      <alignment horizontal="center"/>
    </xf>
    <xf numFmtId="0" fontId="3" fillId="24" borderId="32" xfId="37" applyNumberFormat="1" applyFont="1" applyFill="1" applyBorder="1" applyAlignment="1" applyProtection="1">
      <alignment vertical="top"/>
    </xf>
    <xf numFmtId="0" fontId="41" fillId="24" borderId="32" xfId="37" applyNumberFormat="1" applyFont="1" applyFill="1" applyBorder="1" applyAlignment="1" applyProtection="1">
      <alignment vertical="top"/>
    </xf>
    <xf numFmtId="0" fontId="41" fillId="24" borderId="0" xfId="37" applyNumberFormat="1" applyFont="1" applyFill="1" applyBorder="1" applyAlignment="1" applyProtection="1">
      <alignment vertical="top" wrapText="1"/>
    </xf>
    <xf numFmtId="0" fontId="42" fillId="24" borderId="0" xfId="37" applyNumberFormat="1" applyFont="1" applyFill="1" applyBorder="1" applyAlignment="1" applyProtection="1"/>
    <xf numFmtId="0" fontId="41" fillId="24" borderId="0" xfId="37" applyNumberFormat="1" applyFill="1" applyAlignment="1"/>
    <xf numFmtId="0" fontId="29" fillId="24" borderId="0" xfId="37" applyNumberFormat="1" applyFont="1" applyFill="1" applyBorder="1" applyAlignment="1"/>
    <xf numFmtId="0" fontId="29" fillId="24" borderId="0" xfId="37" applyNumberFormat="1" applyFont="1" applyFill="1" applyBorder="1" applyAlignment="1">
      <alignment vertical="center"/>
    </xf>
    <xf numFmtId="0" fontId="31" fillId="24" borderId="0" xfId="37" applyNumberFormat="1" applyFont="1" applyFill="1" applyBorder="1" applyAlignment="1">
      <alignment horizontal="center" vertical="center" wrapText="1"/>
    </xf>
    <xf numFmtId="0" fontId="41" fillId="24" borderId="0" xfId="37" applyFill="1" applyAlignment="1">
      <alignment horizontal="center" vertical="center" wrapText="1"/>
    </xf>
    <xf numFmtId="0" fontId="36" fillId="24" borderId="0" xfId="37" applyNumberFormat="1" applyFont="1" applyFill="1" applyBorder="1" applyAlignment="1" applyProtection="1">
      <alignment horizontal="left"/>
    </xf>
    <xf numFmtId="0" fontId="30" fillId="24" borderId="0" xfId="37" applyNumberFormat="1" applyFont="1" applyFill="1" applyBorder="1" applyAlignment="1"/>
    <xf numFmtId="0" fontId="41" fillId="24" borderId="0" xfId="37" applyFill="1" applyAlignment="1"/>
    <xf numFmtId="0" fontId="7" fillId="24" borderId="31" xfId="37" applyNumberFormat="1" applyFont="1" applyFill="1" applyBorder="1" applyAlignment="1" applyProtection="1">
      <alignment vertical="top"/>
    </xf>
    <xf numFmtId="0" fontId="44" fillId="24" borderId="31" xfId="37" applyNumberFormat="1" applyFont="1" applyFill="1" applyBorder="1" applyAlignment="1" applyProtection="1">
      <alignment horizontal="center"/>
    </xf>
    <xf numFmtId="0" fontId="44" fillId="24" borderId="31" xfId="37" applyNumberFormat="1" applyFont="1" applyFill="1" applyBorder="1" applyAlignment="1" applyProtection="1">
      <alignment vertical="top"/>
    </xf>
    <xf numFmtId="0" fontId="43" fillId="24" borderId="0" xfId="37" applyNumberFormat="1" applyFont="1" applyFill="1" applyBorder="1" applyAlignment="1">
      <alignment horizontal="right"/>
    </xf>
    <xf numFmtId="0" fontId="48" fillId="24" borderId="0" xfId="37" applyNumberFormat="1" applyFont="1" applyFill="1" applyBorder="1" applyAlignment="1" applyProtection="1">
      <alignment horizontal="right" vertical="top"/>
    </xf>
    <xf numFmtId="0" fontId="49" fillId="24" borderId="0" xfId="37" applyNumberFormat="1" applyFont="1" applyFill="1" applyBorder="1" applyAlignment="1" applyProtection="1">
      <alignment horizontal="right" vertical="top"/>
    </xf>
    <xf numFmtId="0" fontId="48" fillId="24" borderId="0" xfId="37" applyNumberFormat="1" applyFont="1" applyFill="1" applyBorder="1" applyAlignment="1" applyProtection="1">
      <alignment horizontal="right"/>
    </xf>
    <xf numFmtId="0" fontId="44" fillId="24" borderId="32" xfId="37" applyNumberFormat="1" applyFont="1" applyFill="1" applyBorder="1" applyAlignment="1" applyProtection="1">
      <alignment vertical="top"/>
    </xf>
    <xf numFmtId="0" fontId="3" fillId="24" borderId="0" xfId="37" applyNumberFormat="1" applyFont="1" applyFill="1" applyBorder="1" applyAlignment="1" applyProtection="1">
      <alignment vertical="top"/>
    </xf>
    <xf numFmtId="0" fontId="7" fillId="24" borderId="31" xfId="37" applyNumberFormat="1" applyFont="1" applyFill="1" applyBorder="1" applyAlignment="1" applyProtection="1">
      <alignment horizontal="center"/>
    </xf>
    <xf numFmtId="0" fontId="3" fillId="24" borderId="32" xfId="37" applyNumberFormat="1" applyFont="1" applyFill="1" applyBorder="1" applyAlignment="1" applyProtection="1">
      <alignment horizontal="center"/>
    </xf>
    <xf numFmtId="0" fontId="3" fillId="24" borderId="31" xfId="37" applyNumberFormat="1" applyFont="1" applyFill="1" applyBorder="1" applyAlignment="1" applyProtection="1">
      <alignment horizontal="center"/>
    </xf>
    <xf numFmtId="0" fontId="51" fillId="24" borderId="31" xfId="37" applyNumberFormat="1" applyFont="1" applyFill="1" applyBorder="1" applyAlignment="1" applyProtection="1">
      <alignment horizontal="center"/>
    </xf>
    <xf numFmtId="0" fontId="3" fillId="24" borderId="32" xfId="37" applyNumberFormat="1" applyFont="1" applyFill="1" applyBorder="1" applyAlignment="1" applyProtection="1">
      <alignment horizontal="left"/>
    </xf>
    <xf numFmtId="0" fontId="7" fillId="24" borderId="32" xfId="37" applyNumberFormat="1" applyFont="1" applyFill="1" applyBorder="1" applyAlignment="1" applyProtection="1">
      <alignment vertical="top"/>
    </xf>
    <xf numFmtId="0" fontId="41" fillId="24" borderId="32" xfId="37" applyNumberFormat="1" applyFont="1" applyFill="1" applyBorder="1" applyAlignment="1"/>
    <xf numFmtId="0" fontId="41" fillId="24" borderId="32" xfId="37" applyNumberFormat="1" applyFill="1" applyBorder="1" applyAlignment="1"/>
    <xf numFmtId="0" fontId="2" fillId="24" borderId="0" xfId="39" applyNumberFormat="1" applyFont="1" applyFill="1" applyBorder="1" applyAlignment="1"/>
    <xf numFmtId="0" fontId="28" fillId="24" borderId="0" xfId="39" applyNumberFormat="1" applyFill="1" applyBorder="1" applyAlignment="1"/>
    <xf numFmtId="0" fontId="32" fillId="24" borderId="0" xfId="39" applyNumberFormat="1" applyFont="1" applyFill="1" applyBorder="1" applyAlignment="1"/>
    <xf numFmtId="0" fontId="33" fillId="24" borderId="0" xfId="39" applyNumberFormat="1" applyFont="1" applyFill="1" applyBorder="1" applyAlignment="1">
      <alignment horizontal="left" indent="7"/>
    </xf>
    <xf numFmtId="0" fontId="33" fillId="24" borderId="0" xfId="39" applyNumberFormat="1" applyFont="1" applyFill="1" applyBorder="1" applyAlignment="1"/>
    <xf numFmtId="0" fontId="34" fillId="24" borderId="0" xfId="39" applyNumberFormat="1" applyFont="1" applyFill="1" applyBorder="1" applyAlignment="1"/>
    <xf numFmtId="0" fontId="28" fillId="24" borderId="0" xfId="39" applyNumberFormat="1" applyFill="1" applyAlignment="1"/>
    <xf numFmtId="0" fontId="28" fillId="24" borderId="0" xfId="39" applyNumberFormat="1" applyFont="1" applyFill="1" applyBorder="1" applyAlignment="1" applyProtection="1">
      <alignment vertical="top"/>
    </xf>
    <xf numFmtId="0" fontId="6" fillId="24" borderId="0" xfId="39" applyNumberFormat="1" applyFont="1" applyFill="1" applyBorder="1" applyAlignment="1" applyProtection="1">
      <alignment vertical="top"/>
    </xf>
    <xf numFmtId="0" fontId="46" fillId="24" borderId="36" xfId="39" applyNumberFormat="1" applyFont="1" applyFill="1" applyBorder="1" applyAlignment="1">
      <alignment horizontal="center"/>
    </xf>
    <xf numFmtId="0" fontId="36" fillId="24" borderId="16" xfId="39" applyNumberFormat="1" applyFont="1" applyFill="1" applyBorder="1" applyAlignment="1">
      <alignment horizontal="center"/>
    </xf>
    <xf numFmtId="0" fontId="6" fillId="24" borderId="16" xfId="39" applyNumberFormat="1" applyFont="1" applyFill="1" applyBorder="1" applyAlignment="1">
      <alignment horizontal="center"/>
    </xf>
    <xf numFmtId="0" fontId="7" fillId="24" borderId="0" xfId="39" applyNumberFormat="1" applyFont="1" applyFill="1" applyBorder="1" applyAlignment="1">
      <alignment horizontal="center" vertical="center"/>
    </xf>
    <xf numFmtId="0" fontId="3" fillId="24" borderId="0" xfId="39" applyFont="1" applyFill="1" applyAlignment="1"/>
    <xf numFmtId="0" fontId="3" fillId="24" borderId="0" xfId="39" applyNumberFormat="1" applyFont="1" applyFill="1" applyBorder="1" applyAlignment="1" applyProtection="1">
      <alignment vertical="top"/>
    </xf>
    <xf numFmtId="0" fontId="7" fillId="24" borderId="0" xfId="39" applyFont="1" applyFill="1" applyAlignment="1"/>
    <xf numFmtId="0" fontId="5" fillId="24" borderId="16" xfId="39" applyNumberFormat="1" applyFont="1" applyFill="1" applyBorder="1" applyAlignment="1">
      <alignment horizontal="center"/>
    </xf>
    <xf numFmtId="0" fontId="5" fillId="24" borderId="0" xfId="39" applyNumberFormat="1" applyFont="1" applyFill="1" applyBorder="1" applyAlignment="1">
      <alignment horizontal="center"/>
    </xf>
    <xf numFmtId="0" fontId="6" fillId="24" borderId="0" xfId="39" applyFont="1" applyFill="1" applyAlignment="1"/>
    <xf numFmtId="0" fontId="5" fillId="24" borderId="0" xfId="39" applyFont="1" applyFill="1" applyAlignment="1"/>
    <xf numFmtId="0" fontId="5" fillId="24" borderId="0" xfId="39" applyFont="1" applyFill="1" applyBorder="1" applyAlignment="1"/>
    <xf numFmtId="0" fontId="6" fillId="24" borderId="0" xfId="39" applyNumberFormat="1" applyFont="1" applyFill="1" applyBorder="1" applyAlignment="1">
      <alignment horizontal="center"/>
    </xf>
    <xf numFmtId="0" fontId="49" fillId="24" borderId="0" xfId="39" applyNumberFormat="1" applyFont="1" applyFill="1" applyBorder="1" applyAlignment="1" applyProtection="1">
      <alignment vertical="top"/>
    </xf>
    <xf numFmtId="0" fontId="49" fillId="24" borderId="21" xfId="39" applyNumberFormat="1" applyFont="1" applyFill="1" applyBorder="1" applyAlignment="1">
      <alignment horizontal="center"/>
    </xf>
    <xf numFmtId="0" fontId="49" fillId="24" borderId="0" xfId="39" applyNumberFormat="1" applyFont="1" applyFill="1" applyBorder="1" applyAlignment="1">
      <alignment vertical="center" wrapText="1"/>
    </xf>
    <xf numFmtId="0" fontId="49" fillId="24" borderId="0" xfId="39" applyFont="1" applyFill="1" applyAlignment="1"/>
    <xf numFmtId="0" fontId="49" fillId="24" borderId="0" xfId="39" applyFont="1" applyFill="1" applyBorder="1" applyAlignment="1"/>
    <xf numFmtId="0" fontId="49" fillId="24" borderId="0" xfId="39" applyNumberFormat="1" applyFont="1" applyFill="1" applyAlignment="1">
      <alignment horizontal="left" vertical="center"/>
    </xf>
    <xf numFmtId="0" fontId="43" fillId="24" borderId="0" xfId="39" applyNumberFormat="1" applyFont="1" applyFill="1" applyBorder="1" applyAlignment="1"/>
    <xf numFmtId="0" fontId="43" fillId="24" borderId="0" xfId="39" applyNumberFormat="1" applyFont="1" applyFill="1" applyBorder="1" applyAlignment="1">
      <alignment horizontal="center"/>
    </xf>
    <xf numFmtId="0" fontId="49" fillId="24" borderId="0" xfId="39" applyNumberFormat="1" applyFont="1" applyFill="1" applyBorder="1" applyAlignment="1">
      <alignment horizontal="center"/>
    </xf>
    <xf numFmtId="0" fontId="49" fillId="24" borderId="0" xfId="39" applyNumberFormat="1" applyFont="1" applyFill="1" applyBorder="1" applyAlignment="1">
      <alignment horizontal="left"/>
    </xf>
    <xf numFmtId="0" fontId="49" fillId="24" borderId="0" xfId="39" applyNumberFormat="1" applyFont="1" applyFill="1" applyBorder="1" applyAlignment="1">
      <alignment horizontal="left" vertical="center"/>
    </xf>
    <xf numFmtId="0" fontId="49" fillId="24" borderId="0" xfId="39" applyNumberFormat="1" applyFont="1" applyFill="1" applyAlignment="1"/>
    <xf numFmtId="0" fontId="49" fillId="24" borderId="21" xfId="39" applyNumberFormat="1" applyFont="1" applyFill="1" applyBorder="1" applyAlignment="1"/>
    <xf numFmtId="0" fontId="49" fillId="24" borderId="0" xfId="0" applyFont="1" applyFill="1" applyBorder="1" applyAlignment="1">
      <alignment horizontal="center"/>
    </xf>
    <xf numFmtId="0" fontId="49" fillId="24" borderId="0" xfId="39" applyNumberFormat="1" applyFont="1" applyFill="1" applyAlignment="1">
      <alignment vertical="center"/>
    </xf>
    <xf numFmtId="0" fontId="49" fillId="24" borderId="51" xfId="39" applyNumberFormat="1" applyFont="1" applyFill="1" applyBorder="1" applyAlignment="1">
      <alignment horizontal="left" vertical="center"/>
    </xf>
    <xf numFmtId="0" fontId="5" fillId="24" borderId="0" xfId="0" applyFont="1" applyFill="1" applyBorder="1"/>
    <xf numFmtId="0" fontId="5" fillId="24" borderId="0" xfId="0" applyFont="1" applyFill="1" applyBorder="1" applyAlignment="1">
      <alignment horizontal="center"/>
    </xf>
    <xf numFmtId="0" fontId="5" fillId="24" borderId="0" xfId="0" applyFont="1" applyFill="1" applyBorder="1" applyAlignment="1">
      <alignment horizontal="center" vertical="center"/>
    </xf>
    <xf numFmtId="0" fontId="5" fillId="24" borderId="0" xfId="39" applyNumberFormat="1" applyFont="1" applyFill="1" applyBorder="1" applyAlignment="1" applyProtection="1">
      <alignment vertical="top"/>
    </xf>
    <xf numFmtId="0" fontId="6" fillId="24" borderId="0" xfId="39" applyNumberFormat="1" applyFont="1" applyFill="1" applyAlignment="1"/>
    <xf numFmtId="0" fontId="5" fillId="24" borderId="0" xfId="39" applyNumberFormat="1" applyFont="1" applyFill="1" applyAlignment="1">
      <alignment horizontal="center" vertical="center"/>
    </xf>
    <xf numFmtId="0" fontId="5" fillId="24" borderId="0" xfId="39" applyNumberFormat="1" applyFont="1" applyFill="1" applyAlignment="1">
      <alignment horizontal="left" vertical="center"/>
    </xf>
    <xf numFmtId="0" fontId="5" fillId="24" borderId="0" xfId="0" quotePrefix="1" applyFont="1" applyFill="1" applyBorder="1" applyAlignment="1">
      <alignment horizontal="center" vertical="center"/>
    </xf>
    <xf numFmtId="0" fontId="6" fillId="24" borderId="0" xfId="0" applyFont="1" applyFill="1"/>
    <xf numFmtId="0" fontId="10" fillId="24" borderId="0" xfId="0" applyFont="1" applyFill="1" applyBorder="1"/>
    <xf numFmtId="0" fontId="40" fillId="24" borderId="0" xfId="38" applyFont="1" applyFill="1"/>
    <xf numFmtId="0" fontId="53" fillId="24" borderId="0" xfId="0" applyFont="1" applyFill="1"/>
    <xf numFmtId="0" fontId="51" fillId="24" borderId="31" xfId="37" applyNumberFormat="1" applyFont="1" applyFill="1" applyBorder="1" applyAlignment="1" applyProtection="1">
      <alignment vertical="top"/>
    </xf>
    <xf numFmtId="0" fontId="51" fillId="24" borderId="31" xfId="37" applyNumberFormat="1" applyFont="1" applyFill="1" applyBorder="1" applyAlignment="1" applyProtection="1">
      <alignment horizontal="left"/>
    </xf>
    <xf numFmtId="0" fontId="51" fillId="24" borderId="32" xfId="37" applyNumberFormat="1" applyFont="1" applyFill="1" applyBorder="1" applyAlignment="1" applyProtection="1">
      <alignment vertical="top"/>
    </xf>
    <xf numFmtId="0" fontId="6" fillId="24" borderId="0" xfId="0" applyFont="1" applyFill="1" applyBorder="1"/>
    <xf numFmtId="0" fontId="55" fillId="24" borderId="0" xfId="0" applyFont="1" applyFill="1" applyAlignment="1">
      <alignment horizontal="right"/>
    </xf>
    <xf numFmtId="0" fontId="10" fillId="24" borderId="0" xfId="0" quotePrefix="1" applyFont="1" applyFill="1" applyBorder="1" applyAlignment="1">
      <alignment horizontal="left"/>
    </xf>
    <xf numFmtId="0" fontId="40" fillId="24" borderId="0" xfId="0" quotePrefix="1" applyFont="1" applyFill="1" applyBorder="1"/>
    <xf numFmtId="0" fontId="10" fillId="24" borderId="21" xfId="0" applyFont="1" applyFill="1" applyBorder="1" applyAlignment="1">
      <alignment horizontal="center" vertical="center" wrapText="1"/>
    </xf>
    <xf numFmtId="0" fontId="40" fillId="24" borderId="21" xfId="0" applyFont="1" applyFill="1" applyBorder="1" applyAlignment="1">
      <alignment horizontal="center" vertical="center"/>
    </xf>
    <xf numFmtId="0" fontId="53" fillId="24" borderId="0" xfId="0" applyFont="1" applyFill="1" applyBorder="1"/>
    <xf numFmtId="0" fontId="10" fillId="24" borderId="0" xfId="38" applyFont="1" applyFill="1" applyBorder="1"/>
    <xf numFmtId="0" fontId="40" fillId="24" borderId="0" xfId="0" applyFont="1" applyFill="1" applyBorder="1" applyAlignment="1"/>
    <xf numFmtId="0" fontId="10" fillId="24" borderId="0" xfId="0" applyFont="1" applyFill="1" applyBorder="1" applyAlignment="1"/>
    <xf numFmtId="0" fontId="53" fillId="24" borderId="0" xfId="39" applyNumberFormat="1" applyFont="1" applyFill="1" applyBorder="1" applyAlignment="1">
      <alignment horizontal="left"/>
    </xf>
    <xf numFmtId="0" fontId="58" fillId="24" borderId="0" xfId="0" applyFont="1" applyFill="1" applyBorder="1"/>
    <xf numFmtId="0" fontId="40" fillId="24" borderId="26" xfId="0" applyFont="1" applyFill="1" applyBorder="1" applyAlignment="1">
      <alignment vertical="center" wrapText="1"/>
    </xf>
    <xf numFmtId="0" fontId="10" fillId="24" borderId="0" xfId="38" applyFont="1" applyFill="1"/>
    <xf numFmtId="0" fontId="9" fillId="24" borderId="0" xfId="38" applyFont="1" applyFill="1"/>
    <xf numFmtId="0" fontId="9" fillId="24" borderId="0" xfId="38" applyFont="1" applyFill="1" applyBorder="1"/>
    <xf numFmtId="0" fontId="10" fillId="24" borderId="0" xfId="0" applyFont="1" applyFill="1" applyBorder="1" applyAlignment="1">
      <alignment horizontal="left"/>
    </xf>
    <xf numFmtId="0" fontId="10" fillId="24" borderId="0" xfId="38" applyFont="1" applyFill="1" applyBorder="1" applyAlignment="1"/>
    <xf numFmtId="0" fontId="3" fillId="24" borderId="31" xfId="37" applyNumberFormat="1" applyFont="1" applyFill="1" applyBorder="1" applyAlignment="1" applyProtection="1">
      <alignment vertical="top"/>
    </xf>
    <xf numFmtId="0" fontId="41" fillId="24" borderId="31" xfId="37" applyNumberFormat="1" applyFont="1" applyFill="1" applyBorder="1" applyAlignment="1" applyProtection="1">
      <alignment vertical="top"/>
    </xf>
    <xf numFmtId="0" fontId="6" fillId="24" borderId="16" xfId="39" applyNumberFormat="1" applyFont="1" applyFill="1" applyBorder="1" applyAlignment="1">
      <alignment horizontal="center" vertical="center"/>
    </xf>
    <xf numFmtId="0" fontId="40" fillId="24" borderId="26" xfId="0" applyFont="1" applyFill="1" applyBorder="1" applyAlignment="1">
      <alignment horizontal="center" vertical="center"/>
    </xf>
    <xf numFmtId="0" fontId="9" fillId="24" borderId="22" xfId="0" applyNumberFormat="1" applyFont="1" applyFill="1" applyBorder="1" applyAlignment="1">
      <alignment horizontal="center" vertical="center"/>
    </xf>
    <xf numFmtId="0" fontId="9" fillId="24" borderId="28" xfId="0" quotePrefix="1" applyNumberFormat="1" applyFont="1" applyFill="1" applyBorder="1" applyAlignment="1">
      <alignment horizontal="center" vertical="center"/>
    </xf>
    <xf numFmtId="0" fontId="9" fillId="24" borderId="21" xfId="0" applyFont="1" applyFill="1" applyBorder="1" applyAlignment="1">
      <alignment horizontal="center" vertical="center"/>
    </xf>
    <xf numFmtId="16" fontId="9" fillId="24" borderId="21" xfId="0" applyNumberFormat="1" applyFont="1" applyFill="1" applyBorder="1" applyAlignment="1">
      <alignment horizontal="left"/>
    </xf>
    <xf numFmtId="0" fontId="59" fillId="24" borderId="48" xfId="0" applyFont="1" applyFill="1" applyBorder="1" applyAlignment="1">
      <alignment horizontal="center" vertical="center" textRotation="90" wrapText="1"/>
    </xf>
    <xf numFmtId="0" fontId="8" fillId="24" borderId="48" xfId="0" applyFont="1" applyFill="1" applyBorder="1" applyAlignment="1">
      <alignment horizontal="center" vertical="center" textRotation="90" wrapText="1"/>
    </xf>
    <xf numFmtId="0" fontId="8" fillId="24" borderId="42" xfId="0" applyFont="1" applyFill="1" applyBorder="1" applyAlignment="1">
      <alignment horizontal="center" vertical="center" wrapText="1"/>
    </xf>
    <xf numFmtId="0" fontId="9" fillId="24" borderId="40" xfId="0" applyFont="1" applyFill="1" applyBorder="1" applyAlignment="1">
      <alignment horizontal="left"/>
    </xf>
    <xf numFmtId="0" fontId="38" fillId="25" borderId="16" xfId="39" applyNumberFormat="1" applyFont="1" applyFill="1" applyBorder="1" applyAlignment="1">
      <alignment horizontal="center"/>
    </xf>
    <xf numFmtId="0" fontId="40" fillId="24" borderId="0" xfId="0" applyFont="1" applyFill="1"/>
    <xf numFmtId="0" fontId="40" fillId="24" borderId="0" xfId="0" applyFont="1" applyFill="1" applyBorder="1"/>
    <xf numFmtId="0" fontId="47" fillId="24" borderId="16" xfId="0" applyFont="1" applyFill="1" applyBorder="1" applyAlignment="1">
      <alignment horizontal="center" vertical="center"/>
    </xf>
    <xf numFmtId="0" fontId="39" fillId="24" borderId="16" xfId="39" applyNumberFormat="1" applyFont="1" applyFill="1" applyBorder="1" applyAlignment="1">
      <alignment horizontal="center"/>
    </xf>
    <xf numFmtId="0" fontId="46" fillId="24" borderId="16" xfId="39" applyNumberFormat="1" applyFont="1" applyFill="1" applyBorder="1" applyAlignment="1">
      <alignment horizontal="center"/>
    </xf>
    <xf numFmtId="0" fontId="38" fillId="24" borderId="16" xfId="39" applyNumberFormat="1" applyFont="1" applyFill="1" applyBorder="1" applyAlignment="1">
      <alignment horizontal="center"/>
    </xf>
    <xf numFmtId="0" fontId="38" fillId="24" borderId="20" xfId="39" applyNumberFormat="1" applyFont="1" applyFill="1" applyBorder="1" applyAlignment="1">
      <alignment horizontal="center"/>
    </xf>
    <xf numFmtId="0" fontId="39" fillId="24" borderId="16" xfId="39" applyNumberFormat="1" applyFont="1" applyFill="1" applyBorder="1" applyAlignment="1">
      <alignment horizontal="center" vertical="center"/>
    </xf>
    <xf numFmtId="0" fontId="6" fillId="24" borderId="16" xfId="39" applyFont="1" applyFill="1" applyBorder="1" applyAlignment="1"/>
    <xf numFmtId="0" fontId="6" fillId="24" borderId="16" xfId="39" applyFont="1" applyFill="1" applyBorder="1" applyAlignment="1">
      <alignment horizontal="center"/>
    </xf>
    <xf numFmtId="0" fontId="38" fillId="24" borderId="16" xfId="39" quotePrefix="1" applyNumberFormat="1" applyFont="1" applyFill="1" applyBorder="1" applyAlignment="1">
      <alignment horizontal="center"/>
    </xf>
    <xf numFmtId="0" fontId="9" fillId="24" borderId="16" xfId="0" applyFont="1" applyFill="1" applyBorder="1" applyAlignment="1">
      <alignment horizontal="center" vertical="center"/>
    </xf>
    <xf numFmtId="0" fontId="9" fillId="24" borderId="43" xfId="0" quotePrefix="1" applyNumberFormat="1" applyFont="1" applyFill="1" applyBorder="1" applyAlignment="1">
      <alignment horizontal="center" vertical="center"/>
    </xf>
    <xf numFmtId="0" fontId="9" fillId="24" borderId="28" xfId="0" applyNumberFormat="1" applyFont="1" applyFill="1" applyBorder="1" applyAlignment="1">
      <alignment horizontal="center" vertical="center"/>
    </xf>
    <xf numFmtId="0" fontId="9" fillId="24" borderId="43" xfId="0" applyNumberFormat="1" applyFont="1" applyFill="1" applyBorder="1" applyAlignment="1">
      <alignment horizontal="center" vertical="center"/>
    </xf>
    <xf numFmtId="0" fontId="9" fillId="24" borderId="33" xfId="0" applyNumberFormat="1" applyFont="1" applyFill="1" applyBorder="1" applyAlignment="1">
      <alignment horizontal="center" vertical="center"/>
    </xf>
    <xf numFmtId="0" fontId="9" fillId="24" borderId="29" xfId="0" quotePrefix="1" applyFont="1" applyFill="1" applyBorder="1" applyAlignment="1">
      <alignment horizontal="center" vertical="center"/>
    </xf>
    <xf numFmtId="16" fontId="8" fillId="24" borderId="30" xfId="0" applyNumberFormat="1" applyFont="1" applyFill="1" applyBorder="1" applyAlignment="1">
      <alignment horizontal="left" vertical="center"/>
    </xf>
    <xf numFmtId="0" fontId="9" fillId="24" borderId="19" xfId="0" quotePrefix="1" applyNumberFormat="1" applyFont="1" applyFill="1" applyBorder="1" applyAlignment="1">
      <alignment horizontal="center" vertical="center"/>
    </xf>
    <xf numFmtId="0" fontId="9" fillId="24" borderId="16" xfId="0" applyNumberFormat="1" applyFont="1" applyFill="1" applyBorder="1" applyAlignment="1">
      <alignment horizontal="center" vertical="center"/>
    </xf>
    <xf numFmtId="0" fontId="9" fillId="24" borderId="20" xfId="0" quotePrefix="1" applyNumberFormat="1" applyFont="1" applyFill="1" applyBorder="1" applyAlignment="1">
      <alignment horizontal="center" vertical="center"/>
    </xf>
    <xf numFmtId="0" fontId="9" fillId="24" borderId="34" xfId="0" applyNumberFormat="1" applyFont="1" applyFill="1" applyBorder="1" applyAlignment="1">
      <alignment horizontal="center" vertical="center"/>
    </xf>
    <xf numFmtId="0" fontId="9" fillId="24" borderId="31" xfId="0" applyNumberFormat="1" applyFont="1" applyFill="1" applyBorder="1" applyAlignment="1">
      <alignment horizontal="center" vertical="center"/>
    </xf>
    <xf numFmtId="0" fontId="9" fillId="24" borderId="38" xfId="0" applyNumberFormat="1" applyFont="1" applyFill="1" applyBorder="1" applyAlignment="1">
      <alignment horizontal="center" vertical="center"/>
    </xf>
    <xf numFmtId="0" fontId="9" fillId="24" borderId="20" xfId="0" applyNumberFormat="1" applyFont="1" applyFill="1" applyBorder="1" applyAlignment="1">
      <alignment horizontal="center" vertical="center"/>
    </xf>
    <xf numFmtId="16" fontId="9" fillId="24" borderId="29" xfId="0" quotePrefix="1" applyNumberFormat="1" applyFont="1" applyFill="1" applyBorder="1" applyAlignment="1">
      <alignment horizontal="center" vertical="center"/>
    </xf>
    <xf numFmtId="0" fontId="8" fillId="24" borderId="37" xfId="0" applyFont="1" applyFill="1" applyBorder="1" applyAlignment="1">
      <alignment horizontal="left" wrapText="1"/>
    </xf>
    <xf numFmtId="0" fontId="9" fillId="24" borderId="17" xfId="0" applyFont="1" applyFill="1" applyBorder="1" applyAlignment="1">
      <alignment horizontal="center" vertical="center"/>
    </xf>
    <xf numFmtId="0" fontId="9" fillId="24" borderId="32" xfId="0" applyFont="1" applyFill="1" applyBorder="1" applyAlignment="1">
      <alignment horizontal="center" vertical="center"/>
    </xf>
    <xf numFmtId="0" fontId="9" fillId="24" borderId="19" xfId="0" applyNumberFormat="1" applyFont="1" applyFill="1" applyBorder="1" applyAlignment="1">
      <alignment horizontal="center" vertical="center"/>
    </xf>
    <xf numFmtId="0" fontId="9" fillId="24" borderId="40" xfId="0" quotePrefix="1" applyFont="1" applyFill="1" applyBorder="1" applyAlignment="1">
      <alignment horizontal="center" vertical="center"/>
    </xf>
    <xf numFmtId="0" fontId="9" fillId="24" borderId="17" xfId="0" quotePrefix="1" applyFont="1" applyFill="1" applyBorder="1" applyAlignment="1">
      <alignment horizontal="center" vertical="center"/>
    </xf>
    <xf numFmtId="0" fontId="9" fillId="24" borderId="40" xfId="0" applyNumberFormat="1" applyFont="1" applyFill="1" applyBorder="1" applyAlignment="1">
      <alignment horizontal="center" vertical="center"/>
    </xf>
    <xf numFmtId="0" fontId="8" fillId="24" borderId="17" xfId="0" applyFont="1" applyFill="1" applyBorder="1" applyAlignment="1">
      <alignment horizontal="center"/>
    </xf>
    <xf numFmtId="0" fontId="9" fillId="24" borderId="17" xfId="0" quotePrefix="1" applyFont="1" applyFill="1" applyBorder="1" applyAlignment="1">
      <alignment horizontal="center"/>
    </xf>
    <xf numFmtId="0" fontId="8" fillId="24" borderId="19" xfId="0" applyFont="1" applyFill="1" applyBorder="1" applyAlignment="1">
      <alignment wrapText="1"/>
    </xf>
    <xf numFmtId="0" fontId="9" fillId="24" borderId="62" xfId="0" quotePrefix="1" applyFont="1" applyFill="1" applyBorder="1" applyAlignment="1">
      <alignment horizontal="center" vertical="center"/>
    </xf>
    <xf numFmtId="0" fontId="9" fillId="24" borderId="68" xfId="0" applyNumberFormat="1" applyFont="1" applyFill="1" applyBorder="1" applyAlignment="1">
      <alignment horizontal="center" vertical="center"/>
    </xf>
    <xf numFmtId="0" fontId="9" fillId="24" borderId="36" xfId="0" applyNumberFormat="1" applyFont="1" applyFill="1" applyBorder="1" applyAlignment="1">
      <alignment horizontal="center" vertical="center"/>
    </xf>
    <xf numFmtId="0" fontId="9" fillId="24" borderId="45" xfId="0" quotePrefix="1" applyNumberFormat="1" applyFont="1" applyFill="1" applyBorder="1" applyAlignment="1">
      <alignment horizontal="center" vertical="center"/>
    </xf>
    <xf numFmtId="0" fontId="9" fillId="24" borderId="68" xfId="0" quotePrefix="1" applyNumberFormat="1" applyFont="1" applyFill="1" applyBorder="1" applyAlignment="1">
      <alignment horizontal="center" vertical="center"/>
    </xf>
    <xf numFmtId="0" fontId="9" fillId="24" borderId="45" xfId="0" applyNumberFormat="1" applyFont="1" applyFill="1" applyBorder="1" applyAlignment="1">
      <alignment horizontal="center" vertical="center"/>
    </xf>
    <xf numFmtId="0" fontId="9" fillId="24" borderId="46" xfId="0" applyNumberFormat="1" applyFont="1" applyFill="1" applyBorder="1" applyAlignment="1">
      <alignment horizontal="center" vertical="center"/>
    </xf>
    <xf numFmtId="0" fontId="8" fillId="24" borderId="21" xfId="0" applyFont="1" applyFill="1" applyBorder="1" applyAlignment="1">
      <alignment horizontal="center"/>
    </xf>
    <xf numFmtId="0" fontId="9" fillId="24" borderId="21" xfId="0" quotePrefix="1" applyFont="1" applyFill="1" applyBorder="1" applyAlignment="1">
      <alignment horizontal="center" vertical="center"/>
    </xf>
    <xf numFmtId="0" fontId="9" fillId="24" borderId="42" xfId="0" quotePrefix="1" applyFont="1" applyFill="1" applyBorder="1" applyAlignment="1">
      <alignment horizontal="center" vertical="center"/>
    </xf>
    <xf numFmtId="0" fontId="8" fillId="24" borderId="0" xfId="0" applyFont="1" applyFill="1" applyBorder="1"/>
    <xf numFmtId="0" fontId="8" fillId="24" borderId="0" xfId="0" applyFont="1" applyFill="1"/>
    <xf numFmtId="16" fontId="8" fillId="24" borderId="30" xfId="0" applyNumberFormat="1" applyFont="1" applyFill="1" applyBorder="1" applyAlignment="1">
      <alignment horizontal="center" vertical="center"/>
    </xf>
    <xf numFmtId="16" fontId="9" fillId="24" borderId="21" xfId="0" applyNumberFormat="1" applyFont="1" applyFill="1" applyBorder="1" applyAlignment="1">
      <alignment horizontal="left" wrapText="1"/>
    </xf>
    <xf numFmtId="0" fontId="9" fillId="24" borderId="21" xfId="0" applyFont="1" applyFill="1" applyBorder="1" applyAlignment="1">
      <alignment horizontal="center" vertical="center" wrapText="1"/>
    </xf>
    <xf numFmtId="0" fontId="8" fillId="24" borderId="42" xfId="0" quotePrefix="1" applyFont="1" applyFill="1" applyBorder="1" applyAlignment="1">
      <alignment horizontal="center" vertical="center" wrapText="1"/>
    </xf>
    <xf numFmtId="0" fontId="8" fillId="24" borderId="21" xfId="0" applyFont="1" applyFill="1" applyBorder="1" applyAlignment="1">
      <alignment horizontal="center" vertical="center" wrapText="1"/>
    </xf>
    <xf numFmtId="0" fontId="9" fillId="24" borderId="21" xfId="0" quotePrefix="1" applyFont="1" applyFill="1" applyBorder="1" applyAlignment="1">
      <alignment horizontal="center" vertical="center" wrapText="1"/>
    </xf>
    <xf numFmtId="0" fontId="8" fillId="24" borderId="17" xfId="0" applyFont="1" applyFill="1" applyBorder="1" applyAlignment="1">
      <alignment horizontal="center" vertical="center" wrapText="1"/>
    </xf>
    <xf numFmtId="0" fontId="9" fillId="24" borderId="17" xfId="0" quotePrefix="1" applyFont="1" applyFill="1" applyBorder="1" applyAlignment="1">
      <alignment horizontal="center" vertical="center" wrapText="1"/>
    </xf>
    <xf numFmtId="0" fontId="9" fillId="24" borderId="17" xfId="0" applyFont="1" applyFill="1" applyBorder="1" applyAlignment="1">
      <alignment horizontal="center" vertical="center" wrapText="1"/>
    </xf>
    <xf numFmtId="0" fontId="9" fillId="24" borderId="32" xfId="0" applyFont="1" applyFill="1" applyBorder="1" applyAlignment="1">
      <alignment horizontal="center" vertical="center" wrapText="1"/>
    </xf>
    <xf numFmtId="0" fontId="9" fillId="24" borderId="19" xfId="0" applyNumberFormat="1" applyFont="1" applyFill="1" applyBorder="1" applyAlignment="1">
      <alignment horizontal="center" vertical="center" wrapText="1"/>
    </xf>
    <xf numFmtId="0" fontId="9" fillId="24" borderId="16" xfId="0" applyNumberFormat="1" applyFont="1" applyFill="1" applyBorder="1" applyAlignment="1">
      <alignment horizontal="center" vertical="center" wrapText="1"/>
    </xf>
    <xf numFmtId="0" fontId="9" fillId="24" borderId="20" xfId="0" quotePrefix="1" applyNumberFormat="1" applyFont="1" applyFill="1" applyBorder="1" applyAlignment="1">
      <alignment horizontal="center" vertical="center" wrapText="1"/>
    </xf>
    <xf numFmtId="0" fontId="9" fillId="24" borderId="19" xfId="0" quotePrefix="1" applyNumberFormat="1" applyFont="1" applyFill="1" applyBorder="1" applyAlignment="1">
      <alignment horizontal="center" vertical="center" wrapText="1"/>
    </xf>
    <xf numFmtId="0" fontId="9" fillId="24" borderId="20" xfId="0" applyNumberFormat="1" applyFont="1" applyFill="1" applyBorder="1" applyAlignment="1">
      <alignment horizontal="center" vertical="center" wrapText="1"/>
    </xf>
    <xf numFmtId="0" fontId="9" fillId="24" borderId="38" xfId="0" applyNumberFormat="1" applyFont="1" applyFill="1" applyBorder="1" applyAlignment="1">
      <alignment horizontal="center" vertical="center" wrapText="1"/>
    </xf>
    <xf numFmtId="0" fontId="9" fillId="24" borderId="40" xfId="0" applyNumberFormat="1" applyFont="1" applyFill="1" applyBorder="1" applyAlignment="1">
      <alignment horizontal="center" vertical="center" wrapText="1"/>
    </xf>
    <xf numFmtId="16" fontId="8" fillId="24" borderId="61" xfId="0" applyNumberFormat="1" applyFont="1" applyFill="1" applyBorder="1" applyAlignment="1">
      <alignment horizontal="left" vertical="top" wrapText="1"/>
    </xf>
    <xf numFmtId="0" fontId="9" fillId="24" borderId="40" xfId="0" quotePrefix="1" applyFont="1" applyFill="1" applyBorder="1" applyAlignment="1">
      <alignment horizontal="center" vertical="center" wrapText="1"/>
    </xf>
    <xf numFmtId="0" fontId="9" fillId="24" borderId="16" xfId="0" quotePrefix="1" applyNumberFormat="1" applyFont="1" applyFill="1" applyBorder="1" applyAlignment="1">
      <alignment horizontal="center" vertical="center" wrapText="1"/>
    </xf>
    <xf numFmtId="0" fontId="9" fillId="24" borderId="39" xfId="0" applyNumberFormat="1" applyFont="1" applyFill="1" applyBorder="1" applyAlignment="1">
      <alignment horizontal="center" vertical="center" wrapText="1"/>
    </xf>
    <xf numFmtId="0" fontId="9" fillId="24" borderId="38" xfId="0" quotePrefix="1" applyNumberFormat="1" applyFont="1" applyFill="1" applyBorder="1" applyAlignment="1">
      <alignment horizontal="center" vertical="center" wrapText="1"/>
    </xf>
    <xf numFmtId="0" fontId="9" fillId="24" borderId="30" xfId="0" quotePrefix="1" applyFont="1" applyFill="1" applyBorder="1" applyAlignment="1">
      <alignment horizontal="center" vertical="center" wrapText="1"/>
    </xf>
    <xf numFmtId="0" fontId="9" fillId="24" borderId="17" xfId="0" applyNumberFormat="1" applyFont="1" applyFill="1" applyBorder="1" applyAlignment="1">
      <alignment horizontal="center" vertical="center" wrapText="1"/>
    </xf>
    <xf numFmtId="0" fontId="8" fillId="24" borderId="49" xfId="0" applyFont="1" applyFill="1" applyBorder="1" applyAlignment="1">
      <alignment horizontal="center" vertical="center" textRotation="90" wrapText="1"/>
    </xf>
    <xf numFmtId="16" fontId="9" fillId="24" borderId="17" xfId="0" quotePrefix="1" applyNumberFormat="1" applyFont="1" applyFill="1" applyBorder="1" applyAlignment="1">
      <alignment horizontal="center" vertical="center"/>
    </xf>
    <xf numFmtId="0" fontId="9" fillId="24" borderId="17" xfId="0" applyNumberFormat="1" applyFont="1" applyFill="1" applyBorder="1" applyAlignment="1">
      <alignment horizontal="center" vertical="center"/>
    </xf>
    <xf numFmtId="0" fontId="9" fillId="24" borderId="33" xfId="0" quotePrefix="1" applyFont="1" applyFill="1" applyBorder="1" applyAlignment="1">
      <alignment horizontal="center" vertical="center" wrapText="1"/>
    </xf>
    <xf numFmtId="0" fontId="9" fillId="24" borderId="22" xfId="0" quotePrefix="1" applyFont="1" applyFill="1" applyBorder="1" applyAlignment="1">
      <alignment horizontal="center" vertical="center" wrapText="1"/>
    </xf>
    <xf numFmtId="0" fontId="9" fillId="24" borderId="23" xfId="0" applyFont="1" applyFill="1" applyBorder="1" applyAlignment="1">
      <alignment horizontal="center" vertical="center" wrapText="1"/>
    </xf>
    <xf numFmtId="0" fontId="9" fillId="24" borderId="33" xfId="0" applyFont="1" applyFill="1" applyBorder="1" applyAlignment="1">
      <alignment horizontal="center" vertical="center" wrapText="1"/>
    </xf>
    <xf numFmtId="0" fontId="9" fillId="24" borderId="23" xfId="0" quotePrefix="1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9" fillId="24" borderId="29" xfId="0" quotePrefix="1" applyFont="1" applyFill="1" applyBorder="1" applyAlignment="1">
      <alignment horizontal="center" vertical="center" wrapText="1"/>
    </xf>
    <xf numFmtId="0" fontId="8" fillId="24" borderId="17" xfId="0" quotePrefix="1" applyFont="1" applyFill="1" applyBorder="1" applyAlignment="1">
      <alignment horizontal="center" vertical="center" wrapText="1"/>
    </xf>
    <xf numFmtId="16" fontId="9" fillId="24" borderId="21" xfId="0" applyNumberFormat="1" applyFont="1" applyFill="1" applyBorder="1" applyAlignment="1"/>
    <xf numFmtId="0" fontId="9" fillId="24" borderId="0" xfId="0" applyFont="1" applyFill="1" applyBorder="1"/>
    <xf numFmtId="16" fontId="8" fillId="24" borderId="30" xfId="0" applyNumberFormat="1" applyFont="1" applyFill="1" applyBorder="1" applyAlignment="1">
      <alignment horizontal="left"/>
    </xf>
    <xf numFmtId="0" fontId="8" fillId="24" borderId="30" xfId="0" applyFont="1" applyFill="1" applyBorder="1" applyAlignment="1">
      <alignment vertical="center" wrapText="1"/>
    </xf>
    <xf numFmtId="0" fontId="8" fillId="24" borderId="29" xfId="0" applyFont="1" applyFill="1" applyBorder="1" applyAlignment="1">
      <alignment horizontal="center" vertical="center" wrapText="1"/>
    </xf>
    <xf numFmtId="0" fontId="9" fillId="24" borderId="29" xfId="0" applyFont="1" applyFill="1" applyBorder="1" applyAlignment="1">
      <alignment horizontal="center" vertical="center"/>
    </xf>
    <xf numFmtId="0" fontId="9" fillId="24" borderId="34" xfId="0" applyFont="1" applyFill="1" applyBorder="1" applyAlignment="1">
      <alignment horizontal="center" vertical="center"/>
    </xf>
    <xf numFmtId="16" fontId="8" fillId="24" borderId="17" xfId="0" applyNumberFormat="1" applyFont="1" applyFill="1" applyBorder="1" applyAlignment="1">
      <alignment horizontal="left"/>
    </xf>
    <xf numFmtId="0" fontId="8" fillId="24" borderId="17" xfId="0" applyFont="1" applyFill="1" applyBorder="1" applyAlignment="1">
      <alignment vertical="center" wrapText="1"/>
    </xf>
    <xf numFmtId="0" fontId="8" fillId="24" borderId="40" xfId="0" applyFont="1" applyFill="1" applyBorder="1" applyAlignment="1">
      <alignment horizontal="center" vertical="center" wrapText="1"/>
    </xf>
    <xf numFmtId="0" fontId="9" fillId="24" borderId="40" xfId="0" applyFont="1" applyFill="1" applyBorder="1" applyAlignment="1">
      <alignment horizontal="center" vertical="center"/>
    </xf>
    <xf numFmtId="0" fontId="9" fillId="24" borderId="37" xfId="0" applyFont="1" applyFill="1" applyBorder="1" applyAlignment="1">
      <alignment horizontal="center" vertical="center"/>
    </xf>
    <xf numFmtId="16" fontId="8" fillId="24" borderId="61" xfId="0" applyNumberFormat="1" applyFont="1" applyFill="1" applyBorder="1" applyAlignment="1">
      <alignment horizontal="left"/>
    </xf>
    <xf numFmtId="0" fontId="8" fillId="24" borderId="61" xfId="0" applyFont="1" applyFill="1" applyBorder="1" applyAlignment="1">
      <alignment vertical="center" wrapText="1"/>
    </xf>
    <xf numFmtId="0" fontId="8" fillId="24" borderId="36" xfId="0" applyFont="1" applyFill="1" applyBorder="1" applyAlignment="1">
      <alignment horizontal="center" vertical="center" wrapText="1"/>
    </xf>
    <xf numFmtId="0" fontId="9" fillId="24" borderId="62" xfId="0" applyFont="1" applyFill="1" applyBorder="1" applyAlignment="1">
      <alignment horizontal="center" vertical="center"/>
    </xf>
    <xf numFmtId="0" fontId="9" fillId="24" borderId="64" xfId="0" applyFont="1" applyFill="1" applyBorder="1" applyAlignment="1">
      <alignment horizontal="center" vertical="center"/>
    </xf>
    <xf numFmtId="0" fontId="9" fillId="24" borderId="0" xfId="0" applyFont="1" applyFill="1"/>
    <xf numFmtId="0" fontId="9" fillId="24" borderId="19" xfId="0" applyFont="1" applyFill="1" applyBorder="1" applyAlignment="1">
      <alignment horizontal="center" vertical="center"/>
    </xf>
    <xf numFmtId="0" fontId="9" fillId="24" borderId="39" xfId="0" applyFont="1" applyFill="1" applyBorder="1" applyAlignment="1">
      <alignment horizontal="center" vertical="center"/>
    </xf>
    <xf numFmtId="0" fontId="9" fillId="24" borderId="38" xfId="0" quotePrefix="1" applyFont="1" applyFill="1" applyBorder="1" applyAlignment="1">
      <alignment horizontal="center" vertical="center"/>
    </xf>
    <xf numFmtId="0" fontId="9" fillId="24" borderId="16" xfId="0" quotePrefix="1" applyFont="1" applyFill="1" applyBorder="1" applyAlignment="1">
      <alignment horizontal="center" vertical="center"/>
    </xf>
    <xf numFmtId="0" fontId="9" fillId="24" borderId="19" xfId="0" quotePrefix="1" applyFont="1" applyFill="1" applyBorder="1" applyAlignment="1">
      <alignment horizontal="center" vertical="center"/>
    </xf>
    <xf numFmtId="0" fontId="9" fillId="24" borderId="20" xfId="0" applyFont="1" applyFill="1" applyBorder="1" applyAlignment="1">
      <alignment horizontal="center" vertical="center"/>
    </xf>
    <xf numFmtId="0" fontId="9" fillId="24" borderId="20" xfId="0" quotePrefix="1" applyFont="1" applyFill="1" applyBorder="1" applyAlignment="1">
      <alignment horizontal="center" vertical="center"/>
    </xf>
    <xf numFmtId="0" fontId="9" fillId="24" borderId="30" xfId="0" quotePrefix="1" applyFont="1" applyFill="1" applyBorder="1" applyAlignment="1">
      <alignment horizontal="center"/>
    </xf>
    <xf numFmtId="0" fontId="8" fillId="24" borderId="40" xfId="0" quotePrefix="1" applyFont="1" applyFill="1" applyBorder="1" applyAlignment="1">
      <alignment horizontal="center"/>
    </xf>
    <xf numFmtId="0" fontId="8" fillId="24" borderId="17" xfId="0" applyFont="1" applyFill="1" applyBorder="1"/>
    <xf numFmtId="0" fontId="9" fillId="24" borderId="21" xfId="0" quotePrefix="1" applyFont="1" applyFill="1" applyBorder="1" applyAlignment="1">
      <alignment horizontal="center"/>
    </xf>
    <xf numFmtId="0" fontId="8" fillId="24" borderId="42" xfId="0" quotePrefix="1" applyFont="1" applyFill="1" applyBorder="1" applyAlignment="1">
      <alignment horizontal="center"/>
    </xf>
    <xf numFmtId="0" fontId="8" fillId="24" borderId="21" xfId="0" applyFont="1" applyFill="1" applyBorder="1"/>
    <xf numFmtId="0" fontId="8" fillId="24" borderId="31" xfId="0" applyFont="1" applyFill="1" applyBorder="1" applyAlignment="1">
      <alignment vertical="center" wrapText="1"/>
    </xf>
    <xf numFmtId="0" fontId="8" fillId="24" borderId="30" xfId="0" applyFont="1" applyFill="1" applyBorder="1" applyAlignment="1">
      <alignment horizontal="center" vertical="center" wrapText="1"/>
    </xf>
    <xf numFmtId="0" fontId="9" fillId="24" borderId="28" xfId="0" applyFont="1" applyFill="1" applyBorder="1" applyAlignment="1">
      <alignment horizontal="center" vertical="center"/>
    </xf>
    <xf numFmtId="0" fontId="9" fillId="24" borderId="43" xfId="0" applyFont="1" applyFill="1" applyBorder="1" applyAlignment="1">
      <alignment horizontal="center" vertical="center"/>
    </xf>
    <xf numFmtId="0" fontId="9" fillId="24" borderId="28" xfId="0" quotePrefix="1" applyFont="1" applyFill="1" applyBorder="1" applyAlignment="1">
      <alignment horizontal="center" vertical="center"/>
    </xf>
    <xf numFmtId="0" fontId="9" fillId="24" borderId="43" xfId="0" quotePrefix="1" applyFont="1" applyFill="1" applyBorder="1" applyAlignment="1">
      <alignment horizontal="center" vertical="center"/>
    </xf>
    <xf numFmtId="0" fontId="9" fillId="24" borderId="38" xfId="0" applyFont="1" applyFill="1" applyBorder="1" applyAlignment="1">
      <alignment horizontal="center" vertical="center"/>
    </xf>
    <xf numFmtId="0" fontId="9" fillId="24" borderId="36" xfId="0" applyFont="1" applyFill="1" applyBorder="1" applyAlignment="1">
      <alignment horizontal="center" vertical="center"/>
    </xf>
    <xf numFmtId="0" fontId="9" fillId="24" borderId="62" xfId="0" applyNumberFormat="1" applyFont="1" applyFill="1" applyBorder="1" applyAlignment="1">
      <alignment horizontal="center" vertical="center"/>
    </xf>
    <xf numFmtId="0" fontId="9" fillId="24" borderId="61" xfId="0" applyNumberFormat="1" applyFont="1" applyFill="1" applyBorder="1" applyAlignment="1">
      <alignment horizontal="center" vertical="center"/>
    </xf>
    <xf numFmtId="0" fontId="9" fillId="24" borderId="10" xfId="0" quotePrefix="1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/>
    </xf>
    <xf numFmtId="0" fontId="9" fillId="24" borderId="40" xfId="38" applyFont="1" applyFill="1" applyBorder="1" applyAlignment="1">
      <alignment wrapText="1"/>
    </xf>
    <xf numFmtId="0" fontId="9" fillId="24" borderId="39" xfId="0" quotePrefix="1" applyFont="1" applyFill="1" applyBorder="1" applyAlignment="1">
      <alignment horizontal="center" vertical="center"/>
    </xf>
    <xf numFmtId="0" fontId="9" fillId="24" borderId="62" xfId="0" applyFont="1" applyFill="1" applyBorder="1" applyAlignment="1">
      <alignment horizontal="left" vertical="center"/>
    </xf>
    <xf numFmtId="0" fontId="9" fillId="24" borderId="62" xfId="0" applyFont="1" applyFill="1" applyBorder="1" applyAlignment="1">
      <alignment horizontal="left" wrapText="1"/>
    </xf>
    <xf numFmtId="0" fontId="9" fillId="24" borderId="46" xfId="0" quotePrefix="1" applyFont="1" applyFill="1" applyBorder="1" applyAlignment="1">
      <alignment horizontal="center" vertical="center"/>
    </xf>
    <xf numFmtId="0" fontId="9" fillId="24" borderId="47" xfId="0" quotePrefix="1" applyFont="1" applyFill="1" applyBorder="1" applyAlignment="1">
      <alignment horizontal="center" vertical="center"/>
    </xf>
    <xf numFmtId="0" fontId="8" fillId="24" borderId="21" xfId="38" applyFont="1" applyFill="1" applyBorder="1" applyAlignment="1">
      <alignment horizontal="center"/>
    </xf>
    <xf numFmtId="0" fontId="9" fillId="24" borderId="21" xfId="38" applyFont="1" applyFill="1" applyBorder="1" applyAlignment="1">
      <alignment horizontal="center" vertical="center"/>
    </xf>
    <xf numFmtId="1" fontId="9" fillId="24" borderId="48" xfId="38" applyNumberFormat="1" applyFont="1" applyFill="1" applyBorder="1" applyAlignment="1">
      <alignment horizontal="center" vertical="center"/>
    </xf>
    <xf numFmtId="1" fontId="9" fillId="24" borderId="21" xfId="38" applyNumberFormat="1" applyFont="1" applyFill="1" applyBorder="1" applyAlignment="1">
      <alignment horizontal="center" vertical="center"/>
    </xf>
    <xf numFmtId="0" fontId="9" fillId="24" borderId="67" xfId="0" quotePrefix="1" applyFont="1" applyFill="1" applyBorder="1" applyAlignment="1">
      <alignment horizontal="center" vertical="center"/>
    </xf>
    <xf numFmtId="0" fontId="9" fillId="24" borderId="65" xfId="0" applyFont="1" applyFill="1" applyBorder="1" applyAlignment="1">
      <alignment horizontal="center" vertical="center"/>
    </xf>
    <xf numFmtId="0" fontId="9" fillId="24" borderId="66" xfId="0" quotePrefix="1" applyFont="1" applyFill="1" applyBorder="1" applyAlignment="1">
      <alignment horizontal="center" vertical="center"/>
    </xf>
    <xf numFmtId="0" fontId="9" fillId="24" borderId="48" xfId="0" applyNumberFormat="1" applyFont="1" applyFill="1" applyBorder="1" applyAlignment="1" applyProtection="1">
      <alignment horizontal="center" vertical="center"/>
    </xf>
    <xf numFmtId="0" fontId="9" fillId="24" borderId="21" xfId="0" applyNumberFormat="1" applyFont="1" applyFill="1" applyBorder="1" applyAlignment="1" applyProtection="1">
      <alignment horizontal="center" vertical="center"/>
    </xf>
    <xf numFmtId="16" fontId="8" fillId="24" borderId="77" xfId="0" applyNumberFormat="1" applyFont="1" applyFill="1" applyBorder="1" applyAlignment="1">
      <alignment vertical="center"/>
    </xf>
    <xf numFmtId="16" fontId="8" fillId="24" borderId="10" xfId="0" applyNumberFormat="1" applyFont="1" applyFill="1" applyBorder="1" applyAlignment="1">
      <alignment horizontal="left" vertical="top" wrapText="1"/>
    </xf>
    <xf numFmtId="165" fontId="9" fillId="24" borderId="39" xfId="0" applyNumberFormat="1" applyFont="1" applyFill="1" applyBorder="1" applyAlignment="1">
      <alignment horizontal="center" vertical="center" wrapText="1"/>
    </xf>
    <xf numFmtId="0" fontId="9" fillId="24" borderId="28" xfId="0" applyFont="1" applyFill="1" applyBorder="1" applyAlignment="1">
      <alignment horizontal="center" vertical="center" wrapText="1"/>
    </xf>
    <xf numFmtId="0" fontId="9" fillId="24" borderId="43" xfId="0" applyFont="1" applyFill="1" applyBorder="1" applyAlignment="1">
      <alignment horizontal="center" vertical="center" wrapText="1"/>
    </xf>
    <xf numFmtId="0" fontId="9" fillId="24" borderId="43" xfId="0" quotePrefix="1" applyFont="1" applyFill="1" applyBorder="1" applyAlignment="1">
      <alignment horizontal="center" vertical="center" wrapText="1"/>
    </xf>
    <xf numFmtId="0" fontId="8" fillId="24" borderId="29" xfId="0" quotePrefix="1" applyFont="1" applyFill="1" applyBorder="1" applyAlignment="1">
      <alignment horizontal="center" vertical="center" wrapText="1"/>
    </xf>
    <xf numFmtId="0" fontId="8" fillId="24" borderId="37" xfId="0" applyFont="1" applyFill="1" applyBorder="1" applyAlignment="1">
      <alignment wrapText="1"/>
    </xf>
    <xf numFmtId="16" fontId="9" fillId="24" borderId="26" xfId="0" applyNumberFormat="1" applyFont="1" applyFill="1" applyBorder="1" applyAlignment="1"/>
    <xf numFmtId="16" fontId="8" fillId="24" borderId="17" xfId="0" applyNumberFormat="1" applyFont="1" applyFill="1" applyBorder="1" applyAlignment="1">
      <alignment horizontal="left" vertical="top" wrapText="1"/>
    </xf>
    <xf numFmtId="16" fontId="8" fillId="24" borderId="77" xfId="0" applyNumberFormat="1" applyFont="1" applyFill="1" applyBorder="1" applyAlignment="1">
      <alignment horizontal="left" vertical="top" wrapText="1"/>
    </xf>
    <xf numFmtId="0" fontId="4" fillId="24" borderId="0" xfId="39" applyNumberFormat="1" applyFont="1" applyFill="1" applyBorder="1" applyAlignment="1"/>
    <xf numFmtId="16" fontId="8" fillId="24" borderId="17" xfId="0" applyNumberFormat="1" applyFont="1" applyFill="1" applyBorder="1" applyAlignment="1">
      <alignment horizontal="left" vertical="center"/>
    </xf>
    <xf numFmtId="16" fontId="8" fillId="24" borderId="10" xfId="0" applyNumberFormat="1" applyFont="1" applyFill="1" applyBorder="1" applyAlignment="1">
      <alignment horizontal="left" vertical="center"/>
    </xf>
    <xf numFmtId="16" fontId="8" fillId="24" borderId="77" xfId="0" applyNumberFormat="1" applyFont="1" applyFill="1" applyBorder="1" applyAlignment="1">
      <alignment horizontal="left" vertical="center"/>
    </xf>
    <xf numFmtId="0" fontId="8" fillId="24" borderId="44" xfId="38" applyFont="1" applyFill="1" applyBorder="1" applyAlignment="1">
      <alignment horizontal="left"/>
    </xf>
    <xf numFmtId="0" fontId="9" fillId="24" borderId="58" xfId="38" applyFont="1" applyFill="1" applyBorder="1"/>
    <xf numFmtId="0" fontId="8" fillId="24" borderId="53" xfId="38" applyFont="1" applyFill="1" applyBorder="1"/>
    <xf numFmtId="0" fontId="8" fillId="24" borderId="54" xfId="38" applyFont="1" applyFill="1" applyBorder="1"/>
    <xf numFmtId="0" fontId="8" fillId="24" borderId="55" xfId="38" applyFont="1" applyFill="1" applyBorder="1"/>
    <xf numFmtId="0" fontId="9" fillId="24" borderId="42" xfId="0" quotePrefix="1" applyFont="1" applyFill="1" applyBorder="1" applyAlignment="1">
      <alignment horizontal="center" vertical="center" wrapText="1"/>
    </xf>
    <xf numFmtId="0" fontId="9" fillId="24" borderId="48" xfId="0" applyFont="1" applyFill="1" applyBorder="1" applyAlignment="1">
      <alignment horizontal="center" vertical="center" wrapText="1"/>
    </xf>
    <xf numFmtId="0" fontId="9" fillId="24" borderId="41" xfId="0" quotePrefix="1" applyNumberFormat="1" applyFont="1" applyFill="1" applyBorder="1" applyAlignment="1">
      <alignment horizontal="center" vertical="center" wrapText="1"/>
    </xf>
    <xf numFmtId="0" fontId="9" fillId="24" borderId="65" xfId="0" quotePrefix="1" applyNumberFormat="1" applyFont="1" applyFill="1" applyBorder="1" applyAlignment="1">
      <alignment horizontal="center" vertical="center" wrapText="1"/>
    </xf>
    <xf numFmtId="0" fontId="9" fillId="24" borderId="66" xfId="0" applyNumberFormat="1" applyFont="1" applyFill="1" applyBorder="1" applyAlignment="1">
      <alignment horizontal="center" vertical="center" wrapText="1"/>
    </xf>
    <xf numFmtId="0" fontId="9" fillId="24" borderId="67" xfId="0" quotePrefix="1" applyNumberFormat="1" applyFont="1" applyFill="1" applyBorder="1" applyAlignment="1">
      <alignment horizontal="center" vertical="center" wrapText="1"/>
    </xf>
    <xf numFmtId="0" fontId="9" fillId="24" borderId="41" xfId="0" applyNumberFormat="1" applyFont="1" applyFill="1" applyBorder="1" applyAlignment="1">
      <alignment horizontal="center" vertical="center" wrapText="1"/>
    </xf>
    <xf numFmtId="0" fontId="9" fillId="24" borderId="78" xfId="0" applyNumberFormat="1" applyFont="1" applyFill="1" applyBorder="1" applyAlignment="1">
      <alignment horizontal="center" vertical="center" wrapText="1"/>
    </xf>
    <xf numFmtId="0" fontId="9" fillId="24" borderId="78" xfId="0" quotePrefix="1" applyNumberFormat="1" applyFont="1" applyFill="1" applyBorder="1" applyAlignment="1">
      <alignment horizontal="center" vertical="center" wrapText="1"/>
    </xf>
    <xf numFmtId="0" fontId="9" fillId="24" borderId="65" xfId="0" applyNumberFormat="1" applyFont="1" applyFill="1" applyBorder="1" applyAlignment="1">
      <alignment horizontal="center" vertical="center" wrapText="1"/>
    </xf>
    <xf numFmtId="0" fontId="43" fillId="24" borderId="0" xfId="39" applyNumberFormat="1" applyFont="1" applyFill="1" applyBorder="1" applyAlignment="1">
      <alignment horizontal="left"/>
    </xf>
    <xf numFmtId="0" fontId="9" fillId="24" borderId="42" xfId="0" quotePrefix="1" applyNumberFormat="1" applyFont="1" applyFill="1" applyBorder="1" applyAlignment="1">
      <alignment horizontal="center" vertical="center"/>
    </xf>
    <xf numFmtId="0" fontId="9" fillId="24" borderId="49" xfId="0" quotePrefix="1" applyNumberFormat="1" applyFont="1" applyFill="1" applyBorder="1" applyAlignment="1">
      <alignment horizontal="center" vertical="center"/>
    </xf>
    <xf numFmtId="0" fontId="53" fillId="24" borderId="58" xfId="0" applyFont="1" applyFill="1" applyBorder="1" applyAlignment="1">
      <alignment horizontal="center" vertical="center" textRotation="90" wrapText="1"/>
    </xf>
    <xf numFmtId="0" fontId="40" fillId="24" borderId="0" xfId="0" applyFont="1" applyFill="1" applyBorder="1" applyAlignment="1">
      <alignment horizontal="center" vertical="center"/>
    </xf>
    <xf numFmtId="0" fontId="40" fillId="24" borderId="42" xfId="0" applyFont="1" applyFill="1" applyBorder="1" applyAlignment="1">
      <alignment horizontal="center" vertical="center"/>
    </xf>
    <xf numFmtId="0" fontId="9" fillId="24" borderId="42" xfId="0" applyFont="1" applyFill="1" applyBorder="1" applyAlignment="1">
      <alignment horizontal="center" vertical="center"/>
    </xf>
    <xf numFmtId="0" fontId="9" fillId="24" borderId="48" xfId="0" applyFont="1" applyFill="1" applyBorder="1" applyAlignment="1">
      <alignment horizontal="center" vertical="center"/>
    </xf>
    <xf numFmtId="0" fontId="9" fillId="24" borderId="49" xfId="0" applyFont="1" applyFill="1" applyBorder="1" applyAlignment="1">
      <alignment horizontal="center" vertical="center"/>
    </xf>
    <xf numFmtId="0" fontId="10" fillId="24" borderId="42" xfId="0" applyFont="1" applyFill="1" applyBorder="1" applyAlignment="1">
      <alignment horizontal="center" vertical="center" wrapText="1"/>
    </xf>
    <xf numFmtId="0" fontId="40" fillId="24" borderId="0" xfId="38" applyFont="1" applyFill="1" applyAlignment="1">
      <alignment horizontal="left" vertical="center" wrapText="1"/>
    </xf>
    <xf numFmtId="0" fontId="40" fillId="24" borderId="0" xfId="0" applyFont="1" applyFill="1" applyBorder="1" applyAlignment="1">
      <alignment horizontal="left" vertical="center" wrapText="1"/>
    </xf>
    <xf numFmtId="0" fontId="9" fillId="24" borderId="22" xfId="0" quotePrefix="1" applyFont="1" applyFill="1" applyBorder="1" applyAlignment="1">
      <alignment horizontal="center" vertical="center"/>
    </xf>
    <xf numFmtId="0" fontId="9" fillId="24" borderId="23" xfId="0" applyFont="1" applyFill="1" applyBorder="1" applyAlignment="1">
      <alignment horizontal="center" vertical="center"/>
    </xf>
    <xf numFmtId="0" fontId="9" fillId="24" borderId="33" xfId="0" quotePrefix="1" applyFont="1" applyFill="1" applyBorder="1" applyAlignment="1">
      <alignment horizontal="center" vertical="center"/>
    </xf>
    <xf numFmtId="0" fontId="9" fillId="24" borderId="61" xfId="0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horizontal="center" vertical="center"/>
    </xf>
    <xf numFmtId="0" fontId="9" fillId="24" borderId="69" xfId="0" applyFont="1" applyFill="1" applyBorder="1" applyAlignment="1">
      <alignment horizontal="center" vertical="center"/>
    </xf>
    <xf numFmtId="0" fontId="9" fillId="24" borderId="30" xfId="0" applyFont="1" applyFill="1" applyBorder="1" applyAlignment="1">
      <alignment horizontal="center" vertical="center"/>
    </xf>
    <xf numFmtId="0" fontId="9" fillId="24" borderId="31" xfId="0" applyFont="1" applyFill="1" applyBorder="1" applyAlignment="1">
      <alignment horizontal="center" vertical="center"/>
    </xf>
    <xf numFmtId="0" fontId="9" fillId="24" borderId="52" xfId="0" quotePrefix="1" applyFont="1" applyFill="1" applyBorder="1" applyAlignment="1">
      <alignment horizontal="center" vertical="center"/>
    </xf>
    <xf numFmtId="0" fontId="9" fillId="24" borderId="30" xfId="0" quotePrefix="1" applyFont="1" applyFill="1" applyBorder="1" applyAlignment="1">
      <alignment horizontal="center" vertical="center"/>
    </xf>
    <xf numFmtId="0" fontId="9" fillId="24" borderId="61" xfId="0" quotePrefix="1" applyFont="1" applyFill="1" applyBorder="1" applyAlignment="1">
      <alignment horizontal="center" vertical="center"/>
    </xf>
    <xf numFmtId="0" fontId="9" fillId="24" borderId="22" xfId="0" applyFont="1" applyFill="1" applyBorder="1" applyAlignment="1">
      <alignment horizontal="center" vertical="center"/>
    </xf>
    <xf numFmtId="0" fontId="9" fillId="24" borderId="33" xfId="0" applyFont="1" applyFill="1" applyBorder="1" applyAlignment="1">
      <alignment horizontal="center" vertical="center"/>
    </xf>
    <xf numFmtId="0" fontId="10" fillId="24" borderId="0" xfId="38" applyFont="1" applyFill="1" applyAlignment="1">
      <alignment vertical="center" wrapText="1"/>
    </xf>
    <xf numFmtId="0" fontId="3" fillId="24" borderId="32" xfId="47" applyNumberFormat="1" applyFont="1" applyFill="1" applyBorder="1" applyAlignment="1"/>
    <xf numFmtId="0" fontId="38" fillId="24" borderId="16" xfId="39" applyFont="1" applyFill="1" applyBorder="1" applyAlignment="1">
      <alignment horizontal="center"/>
    </xf>
    <xf numFmtId="0" fontId="9" fillId="24" borderId="21" xfId="0" quotePrefix="1" applyNumberFormat="1" applyFont="1" applyFill="1" applyBorder="1" applyAlignment="1">
      <alignment horizontal="center" vertical="center"/>
    </xf>
    <xf numFmtId="16" fontId="8" fillId="24" borderId="10" xfId="0" applyNumberFormat="1" applyFont="1" applyFill="1" applyBorder="1" applyAlignment="1">
      <alignment vertical="center"/>
    </xf>
    <xf numFmtId="0" fontId="8" fillId="24" borderId="34" xfId="0" applyFont="1" applyFill="1" applyBorder="1" applyAlignment="1">
      <alignment horizontal="left" wrapText="1"/>
    </xf>
    <xf numFmtId="0" fontId="8" fillId="24" borderId="30" xfId="0" applyFont="1" applyFill="1" applyBorder="1" applyAlignment="1">
      <alignment horizontal="center" vertical="center"/>
    </xf>
    <xf numFmtId="0" fontId="9" fillId="24" borderId="79" xfId="0" quotePrefix="1" applyNumberFormat="1" applyFont="1" applyFill="1" applyBorder="1" applyAlignment="1">
      <alignment horizontal="center" vertical="center"/>
    </xf>
    <xf numFmtId="0" fontId="9" fillId="24" borderId="14" xfId="0" applyNumberFormat="1" applyFont="1" applyFill="1" applyBorder="1" applyAlignment="1">
      <alignment horizontal="center" vertical="center"/>
    </xf>
    <xf numFmtId="0" fontId="9" fillId="24" borderId="15" xfId="0" quotePrefix="1" applyNumberFormat="1" applyFont="1" applyFill="1" applyBorder="1" applyAlignment="1">
      <alignment horizontal="center" vertical="center"/>
    </xf>
    <xf numFmtId="0" fontId="9" fillId="24" borderId="10" xfId="0" quotePrefix="1" applyNumberFormat="1" applyFont="1" applyFill="1" applyBorder="1" applyAlignment="1">
      <alignment horizontal="center" vertical="center"/>
    </xf>
    <xf numFmtId="0" fontId="9" fillId="24" borderId="30" xfId="0" applyNumberFormat="1" applyFont="1" applyFill="1" applyBorder="1" applyAlignment="1">
      <alignment horizontal="center" vertical="center"/>
    </xf>
    <xf numFmtId="16" fontId="8" fillId="24" borderId="17" xfId="0" applyNumberFormat="1" applyFont="1" applyFill="1" applyBorder="1" applyAlignment="1">
      <alignment vertical="center"/>
    </xf>
    <xf numFmtId="0" fontId="8" fillId="24" borderId="17" xfId="0" applyFont="1" applyFill="1" applyBorder="1" applyAlignment="1">
      <alignment horizontal="center" vertical="center"/>
    </xf>
    <xf numFmtId="0" fontId="9" fillId="24" borderId="23" xfId="0" quotePrefix="1" applyNumberFormat="1" applyFont="1" applyFill="1" applyBorder="1" applyAlignment="1">
      <alignment horizontal="center" vertical="center"/>
    </xf>
    <xf numFmtId="0" fontId="9" fillId="24" borderId="30" xfId="0" quotePrefix="1" applyNumberFormat="1" applyFont="1" applyFill="1" applyBorder="1" applyAlignment="1">
      <alignment horizontal="center" vertical="center"/>
    </xf>
    <xf numFmtId="0" fontId="9" fillId="24" borderId="17" xfId="0" quotePrefix="1" applyNumberFormat="1" applyFont="1" applyFill="1" applyBorder="1" applyAlignment="1">
      <alignment horizontal="center" vertical="center"/>
    </xf>
    <xf numFmtId="0" fontId="9" fillId="24" borderId="39" xfId="0" quotePrefix="1" applyNumberFormat="1" applyFont="1" applyFill="1" applyBorder="1" applyAlignment="1">
      <alignment horizontal="center" vertical="center"/>
    </xf>
    <xf numFmtId="0" fontId="9" fillId="24" borderId="21" xfId="0" applyNumberFormat="1" applyFont="1" applyFill="1" applyBorder="1" applyAlignment="1">
      <alignment horizontal="center" vertical="center"/>
    </xf>
    <xf numFmtId="0" fontId="9" fillId="24" borderId="21" xfId="0" applyFont="1" applyFill="1" applyBorder="1" applyAlignment="1">
      <alignment horizontal="center"/>
    </xf>
    <xf numFmtId="0" fontId="9" fillId="24" borderId="41" xfId="0" applyFont="1" applyFill="1" applyBorder="1" applyAlignment="1">
      <alignment wrapText="1"/>
    </xf>
    <xf numFmtId="0" fontId="9" fillId="24" borderId="35" xfId="0" quotePrefix="1" applyFont="1" applyFill="1" applyBorder="1" applyAlignment="1">
      <alignment horizontal="center" vertical="center"/>
    </xf>
    <xf numFmtId="0" fontId="9" fillId="24" borderId="61" xfId="0" quotePrefix="1" applyNumberFormat="1" applyFont="1" applyFill="1" applyBorder="1" applyAlignment="1">
      <alignment horizontal="center" vertical="center"/>
    </xf>
    <xf numFmtId="1" fontId="9" fillId="24" borderId="42" xfId="0" quotePrefix="1" applyNumberFormat="1" applyFont="1" applyFill="1" applyBorder="1" applyAlignment="1">
      <alignment horizontal="center" vertical="center"/>
    </xf>
    <xf numFmtId="1" fontId="9" fillId="24" borderId="21" xfId="0" quotePrefix="1" applyNumberFormat="1" applyFont="1" applyFill="1" applyBorder="1" applyAlignment="1">
      <alignment horizontal="center" vertical="center"/>
    </xf>
    <xf numFmtId="1" fontId="9" fillId="24" borderId="49" xfId="0" quotePrefix="1" applyNumberFormat="1" applyFont="1" applyFill="1" applyBorder="1" applyAlignment="1">
      <alignment horizontal="center" vertical="center"/>
    </xf>
    <xf numFmtId="1" fontId="9" fillId="24" borderId="21" xfId="0" applyNumberFormat="1" applyFont="1" applyFill="1" applyBorder="1" applyAlignment="1">
      <alignment horizontal="center" vertical="center"/>
    </xf>
    <xf numFmtId="1" fontId="9" fillId="24" borderId="30" xfId="0" applyNumberFormat="1" applyFont="1" applyFill="1" applyBorder="1" applyAlignment="1">
      <alignment horizontal="center" vertical="center"/>
    </xf>
    <xf numFmtId="1" fontId="9" fillId="24" borderId="17" xfId="0" applyNumberFormat="1" applyFont="1" applyFill="1" applyBorder="1" applyAlignment="1">
      <alignment horizontal="center" vertical="center"/>
    </xf>
    <xf numFmtId="0" fontId="9" fillId="24" borderId="37" xfId="0" quotePrefix="1" applyNumberFormat="1" applyFont="1" applyFill="1" applyBorder="1" applyAlignment="1">
      <alignment horizontal="center" vertical="center"/>
    </xf>
    <xf numFmtId="1" fontId="9" fillId="24" borderId="17" xfId="0" quotePrefix="1" applyNumberFormat="1" applyFont="1" applyFill="1" applyBorder="1" applyAlignment="1">
      <alignment horizontal="center" vertical="center"/>
    </xf>
    <xf numFmtId="0" fontId="9" fillId="24" borderId="64" xfId="0" quotePrefix="1" applyNumberFormat="1" applyFont="1" applyFill="1" applyBorder="1" applyAlignment="1">
      <alignment horizontal="center" vertical="center"/>
    </xf>
    <xf numFmtId="1" fontId="9" fillId="24" borderId="61" xfId="0" quotePrefix="1" applyNumberFormat="1" applyFont="1" applyFill="1" applyBorder="1" applyAlignment="1">
      <alignment horizontal="center" vertical="center"/>
    </xf>
    <xf numFmtId="16" fontId="8" fillId="24" borderId="21" xfId="0" applyNumberFormat="1" applyFont="1" applyFill="1" applyBorder="1" applyAlignment="1">
      <alignment horizontal="left" vertical="top" wrapText="1"/>
    </xf>
    <xf numFmtId="0" fontId="9" fillId="24" borderId="41" xfId="0" applyFont="1" applyFill="1" applyBorder="1" applyAlignment="1">
      <alignment horizontal="left" vertical="center" wrapText="1"/>
    </xf>
    <xf numFmtId="0" fontId="9" fillId="24" borderId="21" xfId="0" quotePrefix="1" applyNumberFormat="1" applyFont="1" applyFill="1" applyBorder="1" applyAlignment="1">
      <alignment horizontal="center" vertical="center" wrapText="1"/>
    </xf>
    <xf numFmtId="0" fontId="9" fillId="24" borderId="21" xfId="0" applyNumberFormat="1" applyFont="1" applyFill="1" applyBorder="1" applyAlignment="1">
      <alignment horizontal="center" vertical="center" wrapText="1"/>
    </xf>
    <xf numFmtId="0" fontId="40" fillId="24" borderId="0" xfId="0" applyFont="1" applyFill="1" applyBorder="1" applyAlignment="1">
      <alignment vertical="center" wrapText="1"/>
    </xf>
    <xf numFmtId="1" fontId="9" fillId="24" borderId="21" xfId="0" applyNumberFormat="1" applyFont="1" applyFill="1" applyBorder="1" applyAlignment="1">
      <alignment horizontal="center" vertical="center" wrapText="1"/>
    </xf>
    <xf numFmtId="16" fontId="8" fillId="24" borderId="21" xfId="0" applyNumberFormat="1" applyFont="1" applyFill="1" applyBorder="1" applyAlignment="1">
      <alignment horizontal="left" wrapText="1"/>
    </xf>
    <xf numFmtId="0" fontId="9" fillId="24" borderId="67" xfId="0" applyFont="1" applyFill="1" applyBorder="1" applyAlignment="1">
      <alignment horizontal="left" wrapText="1"/>
    </xf>
    <xf numFmtId="0" fontId="9" fillId="24" borderId="42" xfId="0" applyFont="1" applyFill="1" applyBorder="1" applyAlignment="1">
      <alignment horizontal="center" vertical="center" wrapText="1"/>
    </xf>
    <xf numFmtId="0" fontId="9" fillId="24" borderId="17" xfId="0" quotePrefix="1" applyNumberFormat="1" applyFont="1" applyFill="1" applyBorder="1" applyAlignment="1">
      <alignment horizontal="center" vertical="center" wrapText="1"/>
    </xf>
    <xf numFmtId="16" fontId="8" fillId="24" borderId="58" xfId="0" applyNumberFormat="1" applyFont="1" applyFill="1" applyBorder="1" applyAlignment="1">
      <alignment horizontal="left" wrapText="1"/>
    </xf>
    <xf numFmtId="0" fontId="9" fillId="24" borderId="41" xfId="0" applyFont="1" applyFill="1" applyBorder="1" applyAlignment="1">
      <alignment horizontal="left" wrapText="1"/>
    </xf>
    <xf numFmtId="1" fontId="9" fillId="24" borderId="21" xfId="0" quotePrefix="1" applyNumberFormat="1" applyFont="1" applyFill="1" applyBorder="1" applyAlignment="1">
      <alignment horizontal="center" vertical="center" wrapText="1"/>
    </xf>
    <xf numFmtId="1" fontId="59" fillId="24" borderId="30" xfId="0" quotePrefix="1" applyNumberFormat="1" applyFont="1" applyFill="1" applyBorder="1" applyAlignment="1">
      <alignment horizontal="center" vertical="center" wrapText="1"/>
    </xf>
    <xf numFmtId="0" fontId="59" fillId="24" borderId="30" xfId="0" quotePrefix="1" applyFont="1" applyFill="1" applyBorder="1" applyAlignment="1">
      <alignment horizontal="center" vertical="center" wrapText="1"/>
    </xf>
    <xf numFmtId="0" fontId="9" fillId="24" borderId="30" xfId="0" applyFont="1" applyFill="1" applyBorder="1" applyAlignment="1">
      <alignment horizontal="center" vertical="center" wrapText="1"/>
    </xf>
    <xf numFmtId="0" fontId="8" fillId="24" borderId="19" xfId="0" applyFont="1" applyFill="1" applyBorder="1"/>
    <xf numFmtId="16" fontId="8" fillId="24" borderId="21" xfId="0" applyNumberFormat="1" applyFont="1" applyFill="1" applyBorder="1" applyAlignment="1">
      <alignment horizontal="left"/>
    </xf>
    <xf numFmtId="0" fontId="9" fillId="24" borderId="41" xfId="0" quotePrefix="1" applyFont="1" applyFill="1" applyBorder="1" applyAlignment="1">
      <alignment horizontal="center" vertical="center"/>
    </xf>
    <xf numFmtId="0" fontId="9" fillId="24" borderId="48" xfId="0" quotePrefix="1" applyFont="1" applyFill="1" applyBorder="1" applyAlignment="1">
      <alignment horizontal="center" vertical="center"/>
    </xf>
    <xf numFmtId="0" fontId="9" fillId="24" borderId="65" xfId="0" quotePrefix="1" applyFont="1" applyFill="1" applyBorder="1" applyAlignment="1">
      <alignment horizontal="center" vertical="center"/>
    </xf>
    <xf numFmtId="0" fontId="9" fillId="24" borderId="49" xfId="0" quotePrefix="1" applyFont="1" applyFill="1" applyBorder="1" applyAlignment="1">
      <alignment horizontal="center" vertical="center"/>
    </xf>
    <xf numFmtId="0" fontId="8" fillId="24" borderId="28" xfId="0" applyFont="1" applyFill="1" applyBorder="1" applyAlignment="1">
      <alignment wrapText="1"/>
    </xf>
    <xf numFmtId="0" fontId="9" fillId="24" borderId="48" xfId="0" applyFont="1" applyFill="1" applyBorder="1" applyAlignment="1">
      <alignment horizontal="left" wrapText="1"/>
    </xf>
    <xf numFmtId="1" fontId="9" fillId="24" borderId="30" xfId="0" quotePrefix="1" applyNumberFormat="1" applyFont="1" applyFill="1" applyBorder="1" applyAlignment="1">
      <alignment horizontal="center" vertical="center"/>
    </xf>
    <xf numFmtId="0" fontId="8" fillId="24" borderId="20" xfId="0" applyFont="1" applyFill="1" applyBorder="1" applyAlignment="1">
      <alignment vertical="center" wrapText="1"/>
    </xf>
    <xf numFmtId="16" fontId="8" fillId="24" borderId="58" xfId="0" applyNumberFormat="1" applyFont="1" applyFill="1" applyBorder="1" applyAlignment="1">
      <alignment horizontal="left"/>
    </xf>
    <xf numFmtId="0" fontId="8" fillId="24" borderId="32" xfId="0" applyFont="1" applyFill="1" applyBorder="1" applyAlignment="1">
      <alignment vertical="center" wrapText="1"/>
    </xf>
    <xf numFmtId="1" fontId="9" fillId="24" borderId="39" xfId="0" applyNumberFormat="1" applyFont="1" applyFill="1" applyBorder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/>
    </xf>
    <xf numFmtId="0" fontId="7" fillId="24" borderId="0" xfId="37" applyFont="1" applyFill="1" applyAlignment="1">
      <alignment horizontal="center" vertical="center" wrapText="1"/>
    </xf>
    <xf numFmtId="0" fontId="9" fillId="24" borderId="30" xfId="0" quotePrefix="1" applyFont="1" applyFill="1" applyBorder="1" applyAlignment="1">
      <alignment horizontal="center" vertical="center"/>
    </xf>
    <xf numFmtId="0" fontId="3" fillId="24" borderId="32" xfId="37" applyNumberFormat="1" applyFont="1" applyFill="1" applyBorder="1" applyAlignment="1" applyProtection="1">
      <alignment horizontal="left" vertical="top"/>
    </xf>
    <xf numFmtId="0" fontId="8" fillId="0" borderId="32" xfId="0" applyFont="1" applyBorder="1" applyAlignment="1">
      <alignment wrapText="1"/>
    </xf>
    <xf numFmtId="0" fontId="8" fillId="0" borderId="39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59" fillId="24" borderId="17" xfId="0" applyFont="1" applyFill="1" applyBorder="1" applyAlignment="1">
      <alignment horizontal="center" vertical="center"/>
    </xf>
    <xf numFmtId="0" fontId="59" fillId="24" borderId="17" xfId="0" quotePrefix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wrapText="1"/>
    </xf>
    <xf numFmtId="0" fontId="8" fillId="0" borderId="52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left" vertical="top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top" wrapText="1"/>
    </xf>
    <xf numFmtId="0" fontId="8" fillId="0" borderId="40" xfId="0" applyFont="1" applyFill="1" applyBorder="1" applyAlignment="1">
      <alignment vertical="center" wrapText="1"/>
    </xf>
    <xf numFmtId="0" fontId="8" fillId="0" borderId="32" xfId="0" applyFont="1" applyFill="1" applyBorder="1" applyAlignment="1">
      <alignment horizontal="left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24" borderId="19" xfId="0" applyFont="1" applyFill="1" applyBorder="1" applyAlignment="1">
      <alignment vertical="top" wrapText="1"/>
    </xf>
    <xf numFmtId="0" fontId="8" fillId="0" borderId="20" xfId="0" applyFont="1" applyFill="1" applyBorder="1" applyAlignment="1">
      <alignment horizontal="left" vertical="center" wrapText="1"/>
    </xf>
    <xf numFmtId="0" fontId="8" fillId="24" borderId="37" xfId="0" applyFont="1" applyFill="1" applyBorder="1" applyAlignment="1">
      <alignment vertical="top" wrapText="1"/>
    </xf>
    <xf numFmtId="0" fontId="9" fillId="24" borderId="30" xfId="0" quotePrefix="1" applyFont="1" applyFill="1" applyBorder="1" applyAlignment="1">
      <alignment horizontal="center" vertical="center"/>
    </xf>
    <xf numFmtId="0" fontId="9" fillId="24" borderId="42" xfId="0" applyFont="1" applyFill="1" applyBorder="1" applyAlignment="1">
      <alignment horizontal="center" vertical="center"/>
    </xf>
    <xf numFmtId="0" fontId="9" fillId="24" borderId="48" xfId="0" applyFont="1" applyFill="1" applyBorder="1" applyAlignment="1">
      <alignment horizontal="center" vertical="center"/>
    </xf>
    <xf numFmtId="0" fontId="9" fillId="24" borderId="42" xfId="0" quotePrefix="1" applyFont="1" applyFill="1" applyBorder="1" applyAlignment="1">
      <alignment horizontal="center" vertical="center"/>
    </xf>
    <xf numFmtId="0" fontId="9" fillId="24" borderId="48" xfId="0" quotePrefix="1" applyFont="1" applyFill="1" applyBorder="1" applyAlignment="1">
      <alignment horizontal="center" vertical="center"/>
    </xf>
    <xf numFmtId="0" fontId="9" fillId="24" borderId="49" xfId="0" quotePrefix="1" applyFont="1" applyFill="1" applyBorder="1" applyAlignment="1">
      <alignment horizontal="center" vertical="center"/>
    </xf>
    <xf numFmtId="0" fontId="53" fillId="24" borderId="58" xfId="0" applyFont="1" applyFill="1" applyBorder="1" applyAlignment="1">
      <alignment horizontal="center" vertical="center" textRotation="90" wrapText="1"/>
    </xf>
    <xf numFmtId="0" fontId="40" fillId="24" borderId="0" xfId="38" applyFont="1" applyFill="1" applyAlignment="1">
      <alignment horizontal="left" vertical="center" wrapText="1"/>
    </xf>
    <xf numFmtId="0" fontId="9" fillId="24" borderId="52" xfId="0" quotePrefix="1" applyFont="1" applyFill="1" applyBorder="1" applyAlignment="1">
      <alignment horizontal="center" vertical="center"/>
    </xf>
    <xf numFmtId="0" fontId="9" fillId="24" borderId="23" xfId="0" applyFont="1" applyFill="1" applyBorder="1" applyAlignment="1">
      <alignment horizontal="center" vertical="center"/>
    </xf>
    <xf numFmtId="0" fontId="9" fillId="24" borderId="30" xfId="0" applyFont="1" applyFill="1" applyBorder="1" applyAlignment="1">
      <alignment horizontal="center" vertical="center"/>
    </xf>
    <xf numFmtId="0" fontId="9" fillId="24" borderId="30" xfId="0" quotePrefix="1" applyFont="1" applyFill="1" applyBorder="1" applyAlignment="1">
      <alignment horizontal="center" vertical="center"/>
    </xf>
    <xf numFmtId="0" fontId="9" fillId="24" borderId="61" xfId="0" quotePrefix="1" applyFont="1" applyFill="1" applyBorder="1" applyAlignment="1">
      <alignment horizontal="center" vertical="center"/>
    </xf>
    <xf numFmtId="0" fontId="9" fillId="24" borderId="61" xfId="0" applyFont="1" applyFill="1" applyBorder="1" applyAlignment="1">
      <alignment horizontal="center" vertical="center"/>
    </xf>
    <xf numFmtId="0" fontId="9" fillId="24" borderId="69" xfId="0" applyFont="1" applyFill="1" applyBorder="1" applyAlignment="1">
      <alignment horizontal="center" vertical="center"/>
    </xf>
    <xf numFmtId="0" fontId="9" fillId="24" borderId="33" xfId="0" quotePrefix="1" applyFont="1" applyFill="1" applyBorder="1" applyAlignment="1">
      <alignment horizontal="center" vertical="center"/>
    </xf>
    <xf numFmtId="0" fontId="9" fillId="24" borderId="22" xfId="0" quotePrefix="1" applyFont="1" applyFill="1" applyBorder="1" applyAlignment="1">
      <alignment horizontal="center" vertical="center"/>
    </xf>
    <xf numFmtId="0" fontId="9" fillId="24" borderId="22" xfId="0" applyFont="1" applyFill="1" applyBorder="1" applyAlignment="1">
      <alignment horizontal="center" vertical="center"/>
    </xf>
    <xf numFmtId="0" fontId="9" fillId="24" borderId="0" xfId="0" applyFont="1" applyFill="1" applyBorder="1" applyAlignment="1">
      <alignment horizontal="center" vertical="center"/>
    </xf>
    <xf numFmtId="0" fontId="9" fillId="24" borderId="42" xfId="0" applyFont="1" applyFill="1" applyBorder="1" applyAlignment="1">
      <alignment horizontal="center" vertical="center" wrapText="1"/>
    </xf>
    <xf numFmtId="0" fontId="9" fillId="24" borderId="48" xfId="0" applyFont="1" applyFill="1" applyBorder="1" applyAlignment="1">
      <alignment horizontal="center" vertical="center" wrapText="1"/>
    </xf>
    <xf numFmtId="0" fontId="9" fillId="24" borderId="42" xfId="0" quotePrefix="1" applyFont="1" applyFill="1" applyBorder="1" applyAlignment="1">
      <alignment horizontal="center" vertical="center" wrapText="1"/>
    </xf>
    <xf numFmtId="0" fontId="9" fillId="24" borderId="31" xfId="0" applyFont="1" applyFill="1" applyBorder="1" applyAlignment="1">
      <alignment horizontal="center" vertical="center"/>
    </xf>
    <xf numFmtId="1" fontId="9" fillId="24" borderId="30" xfId="0" quotePrefix="1" applyNumberFormat="1" applyFont="1" applyFill="1" applyBorder="1" applyAlignment="1">
      <alignment horizontal="center" vertical="center"/>
    </xf>
    <xf numFmtId="0" fontId="10" fillId="24" borderId="0" xfId="38" applyFont="1" applyFill="1" applyAlignment="1">
      <alignment vertical="center" wrapText="1"/>
    </xf>
    <xf numFmtId="0" fontId="8" fillId="24" borderId="0" xfId="0" applyFont="1" applyFill="1" applyAlignment="1">
      <alignment vertical="top" wrapText="1"/>
    </xf>
    <xf numFmtId="0" fontId="8" fillId="24" borderId="19" xfId="0" applyFont="1" applyFill="1" applyBorder="1" applyAlignment="1">
      <alignment horizontal="left" vertical="top" wrapText="1"/>
    </xf>
    <xf numFmtId="0" fontId="8" fillId="0" borderId="20" xfId="0" applyFont="1" applyBorder="1" applyAlignment="1">
      <alignment vertical="center" wrapText="1"/>
    </xf>
    <xf numFmtId="0" fontId="40" fillId="0" borderId="37" xfId="0" applyFont="1" applyBorder="1" applyAlignment="1">
      <alignment vertical="top" wrapText="1"/>
    </xf>
    <xf numFmtId="0" fontId="40" fillId="0" borderId="80" xfId="0" applyFont="1" applyBorder="1" applyAlignment="1">
      <alignment vertical="top" wrapText="1"/>
    </xf>
    <xf numFmtId="0" fontId="9" fillId="24" borderId="0" xfId="38" applyFont="1" applyFill="1" applyAlignment="1">
      <alignment horizontal="left"/>
    </xf>
    <xf numFmtId="16" fontId="8" fillId="24" borderId="0" xfId="0" applyNumberFormat="1" applyFont="1" applyFill="1" applyBorder="1" applyAlignment="1">
      <alignment horizontal="left" vertical="center"/>
    </xf>
    <xf numFmtId="0" fontId="40" fillId="0" borderId="0" xfId="0" applyFont="1" applyBorder="1" applyAlignment="1">
      <alignment vertical="top" wrapText="1"/>
    </xf>
    <xf numFmtId="0" fontId="8" fillId="0" borderId="0" xfId="0" applyFont="1" applyFill="1" applyBorder="1" applyAlignment="1">
      <alignment horizontal="center" vertical="center" wrapText="1"/>
    </xf>
    <xf numFmtId="0" fontId="9" fillId="24" borderId="0" xfId="0" quotePrefix="1" applyFont="1" applyFill="1" applyBorder="1" applyAlignment="1">
      <alignment horizontal="center" vertical="center"/>
    </xf>
    <xf numFmtId="0" fontId="59" fillId="24" borderId="0" xfId="0" quotePrefix="1" applyNumberFormat="1" applyFont="1" applyFill="1" applyBorder="1" applyAlignment="1">
      <alignment horizontal="center" vertical="center"/>
    </xf>
    <xf numFmtId="1" fontId="59" fillId="24" borderId="0" xfId="0" quotePrefix="1" applyNumberFormat="1" applyFont="1" applyFill="1" applyBorder="1" applyAlignment="1">
      <alignment horizontal="center" vertical="center"/>
    </xf>
    <xf numFmtId="0" fontId="59" fillId="24" borderId="0" xfId="0" quotePrefix="1" applyFont="1" applyFill="1" applyBorder="1" applyAlignment="1">
      <alignment horizontal="center" vertical="center"/>
    </xf>
    <xf numFmtId="0" fontId="56" fillId="24" borderId="0" xfId="0" applyFont="1" applyFill="1"/>
    <xf numFmtId="0" fontId="62" fillId="24" borderId="0" xfId="0" applyFont="1" applyFill="1"/>
    <xf numFmtId="0" fontId="63" fillId="24" borderId="0" xfId="0" applyFont="1" applyFill="1"/>
    <xf numFmtId="0" fontId="3" fillId="24" borderId="0" xfId="47" applyFont="1" applyFill="1">
      <alignment vertical="top"/>
    </xf>
    <xf numFmtId="0" fontId="56" fillId="24" borderId="0" xfId="0" applyFont="1" applyFill="1" applyBorder="1"/>
    <xf numFmtId="0" fontId="55" fillId="24" borderId="0" xfId="0" applyFont="1" applyFill="1" applyBorder="1" applyAlignment="1">
      <alignment horizontal="right"/>
    </xf>
    <xf numFmtId="0" fontId="62" fillId="24" borderId="0" xfId="0" applyFont="1" applyFill="1" applyBorder="1"/>
    <xf numFmtId="0" fontId="63" fillId="24" borderId="0" xfId="0" applyFont="1" applyFill="1" applyBorder="1"/>
    <xf numFmtId="0" fontId="3" fillId="24" borderId="0" xfId="47" applyFont="1" applyFill="1" applyBorder="1">
      <alignment vertical="top"/>
    </xf>
    <xf numFmtId="0" fontId="6" fillId="24" borderId="31" xfId="0" applyFont="1" applyFill="1" applyBorder="1"/>
    <xf numFmtId="0" fontId="3" fillId="24" borderId="31" xfId="47" applyFont="1" applyFill="1" applyBorder="1">
      <alignment vertical="top"/>
    </xf>
    <xf numFmtId="0" fontId="40" fillId="0" borderId="30" xfId="0" applyFont="1" applyBorder="1" applyAlignment="1">
      <alignment horizontal="left" vertical="top" wrapText="1"/>
    </xf>
    <xf numFmtId="0" fontId="8" fillId="24" borderId="19" xfId="0" applyFont="1" applyFill="1" applyBorder="1" applyAlignment="1">
      <alignment vertical="center" wrapText="1"/>
    </xf>
    <xf numFmtId="0" fontId="8" fillId="24" borderId="37" xfId="0" applyFont="1" applyFill="1" applyBorder="1" applyAlignment="1">
      <alignment vertical="center" wrapText="1"/>
    </xf>
    <xf numFmtId="0" fontId="40" fillId="0" borderId="17" xfId="0" applyFont="1" applyBorder="1" applyAlignment="1">
      <alignment horizontal="left" vertical="top"/>
    </xf>
    <xf numFmtId="0" fontId="40" fillId="0" borderId="30" xfId="0" applyFont="1" applyBorder="1" applyAlignment="1">
      <alignment vertical="top"/>
    </xf>
    <xf numFmtId="0" fontId="35" fillId="24" borderId="20" xfId="39" applyNumberFormat="1" applyFont="1" applyFill="1" applyBorder="1" applyAlignment="1">
      <alignment horizontal="center" vertical="center"/>
    </xf>
    <xf numFmtId="0" fontId="35" fillId="24" borderId="32" xfId="39" applyNumberFormat="1" applyFont="1" applyFill="1" applyBorder="1" applyAlignment="1">
      <alignment horizontal="center" vertical="center"/>
    </xf>
    <xf numFmtId="0" fontId="35" fillId="24" borderId="19" xfId="39" applyNumberFormat="1" applyFont="1" applyFill="1" applyBorder="1" applyAlignment="1">
      <alignment horizontal="center" vertical="center"/>
    </xf>
    <xf numFmtId="0" fontId="37" fillId="24" borderId="36" xfId="39" applyNumberFormat="1" applyFont="1" applyFill="1" applyBorder="1" applyAlignment="1">
      <alignment horizontal="center" vertical="center" textRotation="90" wrapText="1"/>
    </xf>
    <xf numFmtId="0" fontId="37" fillId="24" borderId="24" xfId="39" applyNumberFormat="1" applyFont="1" applyFill="1" applyBorder="1" applyAlignment="1">
      <alignment horizontal="center" vertical="center" textRotation="90" wrapText="1"/>
    </xf>
    <xf numFmtId="0" fontId="37" fillId="24" borderId="22" xfId="39" applyNumberFormat="1" applyFont="1" applyFill="1" applyBorder="1" applyAlignment="1">
      <alignment horizontal="center" vertical="center" textRotation="90" wrapText="1"/>
    </xf>
    <xf numFmtId="0" fontId="43" fillId="24" borderId="36" xfId="39" applyNumberFormat="1" applyFont="1" applyFill="1" applyBorder="1" applyAlignment="1">
      <alignment horizontal="center" vertical="center" textRotation="90" wrapText="1"/>
    </xf>
    <xf numFmtId="0" fontId="43" fillId="24" borderId="24" xfId="39" applyNumberFormat="1" applyFont="1" applyFill="1" applyBorder="1" applyAlignment="1">
      <alignment horizontal="center" vertical="center" textRotation="90" wrapText="1"/>
    </xf>
    <xf numFmtId="0" fontId="43" fillId="24" borderId="22" xfId="39" applyNumberFormat="1" applyFont="1" applyFill="1" applyBorder="1" applyAlignment="1">
      <alignment horizontal="center" vertical="center" textRotation="90" wrapText="1"/>
    </xf>
    <xf numFmtId="0" fontId="4" fillId="24" borderId="20" xfId="39" applyNumberFormat="1" applyFont="1" applyFill="1" applyBorder="1" applyAlignment="1">
      <alignment horizontal="center" vertical="center"/>
    </xf>
    <xf numFmtId="0" fontId="4" fillId="24" borderId="32" xfId="39" applyNumberFormat="1" applyFont="1" applyFill="1" applyBorder="1" applyAlignment="1">
      <alignment horizontal="center" vertical="center"/>
    </xf>
    <xf numFmtId="0" fontId="4" fillId="24" borderId="19" xfId="39" applyNumberFormat="1" applyFont="1" applyFill="1" applyBorder="1" applyAlignment="1">
      <alignment horizontal="center" vertical="center"/>
    </xf>
    <xf numFmtId="0" fontId="5" fillId="24" borderId="0" xfId="37" applyNumberFormat="1" applyFont="1" applyFill="1" applyBorder="1" applyAlignment="1">
      <alignment horizontal="center" wrapText="1"/>
    </xf>
    <xf numFmtId="0" fontId="43" fillId="24" borderId="0" xfId="37" applyNumberFormat="1" applyFont="1" applyFill="1" applyBorder="1" applyAlignment="1" applyProtection="1">
      <alignment horizontal="right"/>
    </xf>
    <xf numFmtId="0" fontId="7" fillId="24" borderId="0" xfId="37" applyFont="1" applyFill="1" applyAlignment="1">
      <alignment horizontal="center" vertical="center" wrapText="1"/>
    </xf>
    <xf numFmtId="0" fontId="50" fillId="24" borderId="0" xfId="37" applyNumberFormat="1" applyFont="1" applyFill="1" applyBorder="1" applyAlignment="1">
      <alignment horizontal="center" wrapText="1"/>
    </xf>
    <xf numFmtId="0" fontId="52" fillId="24" borderId="0" xfId="37" applyNumberFormat="1" applyFont="1" applyFill="1" applyBorder="1" applyAlignment="1">
      <alignment horizontal="center" vertical="center" wrapText="1"/>
    </xf>
    <xf numFmtId="0" fontId="43" fillId="24" borderId="0" xfId="37" applyNumberFormat="1" applyFont="1" applyFill="1" applyBorder="1" applyAlignment="1" applyProtection="1">
      <alignment horizontal="right" wrapText="1"/>
    </xf>
    <xf numFmtId="0" fontId="3" fillId="24" borderId="0" xfId="37" applyNumberFormat="1" applyFont="1" applyFill="1" applyBorder="1" applyAlignment="1" applyProtection="1">
      <alignment horizontal="left" vertical="top" wrapText="1"/>
    </xf>
    <xf numFmtId="0" fontId="3" fillId="24" borderId="31" xfId="37" applyNumberFormat="1" applyFont="1" applyFill="1" applyBorder="1" applyAlignment="1" applyProtection="1">
      <alignment horizontal="left" vertical="top" wrapText="1"/>
    </xf>
    <xf numFmtId="0" fontId="3" fillId="24" borderId="0" xfId="0" applyFont="1" applyFill="1" applyBorder="1" applyAlignment="1">
      <alignment horizontal="left" vertical="center" wrapText="1"/>
    </xf>
    <xf numFmtId="0" fontId="43" fillId="24" borderId="0" xfId="46" applyNumberFormat="1" applyFont="1" applyFill="1" applyBorder="1" applyAlignment="1" applyProtection="1">
      <alignment horizontal="right"/>
    </xf>
    <xf numFmtId="0" fontId="39" fillId="24" borderId="20" xfId="39" applyNumberFormat="1" applyFont="1" applyFill="1" applyBorder="1" applyAlignment="1">
      <alignment horizontal="center" vertical="center" wrapText="1"/>
    </xf>
    <xf numFmtId="0" fontId="39" fillId="24" borderId="32" xfId="39" applyNumberFormat="1" applyFont="1" applyFill="1" applyBorder="1" applyAlignment="1">
      <alignment horizontal="center" vertical="center" wrapText="1"/>
    </xf>
    <xf numFmtId="0" fontId="39" fillId="24" borderId="19" xfId="39" applyNumberFormat="1" applyFont="1" applyFill="1" applyBorder="1" applyAlignment="1">
      <alignment horizontal="center" vertical="center" wrapText="1"/>
    </xf>
    <xf numFmtId="0" fontId="49" fillId="24" borderId="0" xfId="39" applyNumberFormat="1" applyFont="1" applyFill="1" applyBorder="1" applyAlignment="1" applyProtection="1">
      <alignment horizontal="left" vertical="top"/>
    </xf>
    <xf numFmtId="0" fontId="43" fillId="24" borderId="0" xfId="39" applyNumberFormat="1" applyFont="1" applyFill="1" applyBorder="1" applyAlignment="1">
      <alignment horizontal="left"/>
    </xf>
    <xf numFmtId="0" fontId="49" fillId="24" borderId="51" xfId="39" applyNumberFormat="1" applyFont="1" applyFill="1" applyBorder="1" applyAlignment="1">
      <alignment horizontal="left" vertical="center" wrapText="1"/>
    </xf>
    <xf numFmtId="0" fontId="49" fillId="24" borderId="0" xfId="39" applyNumberFormat="1" applyFont="1" applyFill="1" applyBorder="1" applyAlignment="1">
      <alignment horizontal="left" vertical="center" wrapText="1"/>
    </xf>
    <xf numFmtId="0" fontId="61" fillId="26" borderId="51" xfId="0" applyFont="1" applyFill="1" applyBorder="1" applyAlignment="1">
      <alignment horizontal="center" vertical="center" wrapText="1"/>
    </xf>
    <xf numFmtId="0" fontId="61" fillId="26" borderId="0" xfId="0" applyFont="1" applyFill="1" applyBorder="1" applyAlignment="1">
      <alignment horizontal="center" vertical="center" wrapText="1"/>
    </xf>
    <xf numFmtId="0" fontId="60" fillId="26" borderId="51" xfId="0" applyFont="1" applyFill="1" applyBorder="1" applyAlignment="1">
      <alignment horizontal="center" wrapText="1"/>
    </xf>
    <xf numFmtId="0" fontId="60" fillId="26" borderId="0" xfId="0" applyFont="1" applyFill="1" applyBorder="1" applyAlignment="1">
      <alignment horizontal="center" wrapText="1"/>
    </xf>
    <xf numFmtId="0" fontId="60" fillId="26" borderId="0" xfId="38" applyFont="1" applyFill="1" applyBorder="1" applyAlignment="1">
      <alignment horizontal="center" wrapText="1"/>
    </xf>
    <xf numFmtId="0" fontId="40" fillId="24" borderId="0" xfId="0" applyFont="1" applyFill="1" applyBorder="1" applyAlignment="1">
      <alignment horizontal="center" vertical="center"/>
    </xf>
    <xf numFmtId="0" fontId="40" fillId="24" borderId="42" xfId="0" applyFont="1" applyFill="1" applyBorder="1" applyAlignment="1">
      <alignment horizontal="center" vertical="center"/>
    </xf>
    <xf numFmtId="0" fontId="40" fillId="24" borderId="48" xfId="0" applyFont="1" applyFill="1" applyBorder="1" applyAlignment="1">
      <alignment horizontal="center" vertical="center"/>
    </xf>
    <xf numFmtId="0" fontId="40" fillId="24" borderId="49" xfId="0" applyFont="1" applyFill="1" applyBorder="1" applyAlignment="1">
      <alignment horizontal="center" vertical="center"/>
    </xf>
    <xf numFmtId="0" fontId="10" fillId="24" borderId="0" xfId="38" applyFont="1" applyFill="1" applyAlignment="1">
      <alignment horizontal="left" vertical="center" wrapText="1"/>
    </xf>
    <xf numFmtId="0" fontId="10" fillId="24" borderId="0" xfId="38" applyFont="1" applyFill="1" applyBorder="1" applyAlignment="1">
      <alignment horizontal="left"/>
    </xf>
    <xf numFmtId="0" fontId="40" fillId="24" borderId="42" xfId="0" applyFont="1" applyFill="1" applyBorder="1" applyAlignment="1">
      <alignment horizontal="left" wrapText="1"/>
    </xf>
    <xf numFmtId="0" fontId="40" fillId="24" borderId="48" xfId="0" applyFont="1" applyFill="1" applyBorder="1" applyAlignment="1">
      <alignment horizontal="left" wrapText="1"/>
    </xf>
    <xf numFmtId="0" fontId="40" fillId="24" borderId="49" xfId="0" applyFont="1" applyFill="1" applyBorder="1" applyAlignment="1">
      <alignment horizontal="left" wrapText="1"/>
    </xf>
    <xf numFmtId="0" fontId="10" fillId="24" borderId="0" xfId="0" applyFont="1" applyFill="1" applyBorder="1" applyAlignment="1">
      <alignment horizontal="center" vertical="center" wrapText="1"/>
    </xf>
    <xf numFmtId="0" fontId="40" fillId="24" borderId="35" xfId="0" applyFont="1" applyFill="1" applyBorder="1" applyAlignment="1">
      <alignment horizontal="center" vertical="center"/>
    </xf>
    <xf numFmtId="0" fontId="40" fillId="24" borderId="27" xfId="0" applyFont="1" applyFill="1" applyBorder="1" applyAlignment="1">
      <alignment horizontal="center" vertical="center"/>
    </xf>
    <xf numFmtId="0" fontId="10" fillId="24" borderId="42" xfId="0" applyFont="1" applyFill="1" applyBorder="1" applyAlignment="1">
      <alignment horizontal="center" vertical="center" wrapText="1"/>
    </xf>
    <xf numFmtId="0" fontId="10" fillId="24" borderId="48" xfId="0" applyFont="1" applyFill="1" applyBorder="1" applyAlignment="1">
      <alignment horizontal="center" vertical="center" wrapText="1"/>
    </xf>
    <xf numFmtId="0" fontId="10" fillId="24" borderId="49" xfId="0" applyFont="1" applyFill="1" applyBorder="1" applyAlignment="1">
      <alignment horizontal="center" vertical="center" wrapText="1"/>
    </xf>
    <xf numFmtId="0" fontId="10" fillId="24" borderId="0" xfId="0" applyFont="1" applyFill="1" applyBorder="1" applyAlignment="1">
      <alignment horizontal="left" wrapText="1"/>
    </xf>
    <xf numFmtId="0" fontId="9" fillId="24" borderId="42" xfId="0" quotePrefix="1" applyNumberFormat="1" applyFont="1" applyFill="1" applyBorder="1" applyAlignment="1">
      <alignment horizontal="center" vertical="center"/>
    </xf>
    <xf numFmtId="0" fontId="9" fillId="24" borderId="48" xfId="0" quotePrefix="1" applyNumberFormat="1" applyFont="1" applyFill="1" applyBorder="1" applyAlignment="1">
      <alignment horizontal="center" vertical="center"/>
    </xf>
    <xf numFmtId="0" fontId="9" fillId="24" borderId="49" xfId="0" quotePrefix="1" applyNumberFormat="1" applyFont="1" applyFill="1" applyBorder="1" applyAlignment="1">
      <alignment horizontal="center" vertical="center"/>
    </xf>
    <xf numFmtId="0" fontId="9" fillId="24" borderId="42" xfId="0" applyNumberFormat="1" applyFont="1" applyFill="1" applyBorder="1" applyAlignment="1">
      <alignment horizontal="center" vertical="center"/>
    </xf>
    <xf numFmtId="0" fontId="9" fillId="24" borderId="48" xfId="0" applyNumberFormat="1" applyFont="1" applyFill="1" applyBorder="1" applyAlignment="1">
      <alignment horizontal="center" vertical="center"/>
    </xf>
    <xf numFmtId="0" fontId="9" fillId="24" borderId="49" xfId="0" applyNumberFormat="1" applyFont="1" applyFill="1" applyBorder="1" applyAlignment="1">
      <alignment horizontal="center" vertical="center"/>
    </xf>
    <xf numFmtId="0" fontId="57" fillId="24" borderId="0" xfId="39" applyNumberFormat="1" applyFont="1" applyFill="1" applyBorder="1" applyAlignment="1">
      <alignment horizontal="left"/>
    </xf>
    <xf numFmtId="0" fontId="40" fillId="24" borderId="25" xfId="0" applyFont="1" applyFill="1" applyBorder="1" applyAlignment="1">
      <alignment horizontal="center" vertical="center"/>
    </xf>
    <xf numFmtId="0" fontId="40" fillId="24" borderId="0" xfId="38" applyFont="1" applyFill="1" applyAlignment="1">
      <alignment horizontal="left" vertical="center" wrapText="1"/>
    </xf>
    <xf numFmtId="0" fontId="40" fillId="24" borderId="0" xfId="0" applyFont="1" applyFill="1" applyBorder="1" applyAlignment="1">
      <alignment horizontal="left" vertical="center" wrapText="1"/>
    </xf>
    <xf numFmtId="0" fontId="9" fillId="24" borderId="35" xfId="0" applyFont="1" applyFill="1" applyBorder="1" applyAlignment="1">
      <alignment horizontal="left" wrapText="1"/>
    </xf>
    <xf numFmtId="0" fontId="9" fillId="24" borderId="49" xfId="0" applyFont="1" applyFill="1" applyBorder="1" applyAlignment="1">
      <alignment horizontal="left" wrapText="1"/>
    </xf>
    <xf numFmtId="0" fontId="9" fillId="24" borderId="48" xfId="0" quotePrefix="1" applyFont="1" applyFill="1" applyBorder="1" applyAlignment="1">
      <alignment horizontal="center" vertical="center"/>
    </xf>
    <xf numFmtId="0" fontId="9" fillId="24" borderId="49" xfId="0" quotePrefix="1" applyFont="1" applyFill="1" applyBorder="1" applyAlignment="1">
      <alignment horizontal="center" vertical="center"/>
    </xf>
    <xf numFmtId="0" fontId="10" fillId="24" borderId="44" xfId="0" applyFont="1" applyFill="1" applyBorder="1" applyAlignment="1">
      <alignment horizontal="center" vertical="center" wrapText="1"/>
    </xf>
    <xf numFmtId="0" fontId="10" fillId="24" borderId="53" xfId="0" applyFont="1" applyFill="1" applyBorder="1" applyAlignment="1">
      <alignment horizontal="center" vertical="center" wrapText="1"/>
    </xf>
    <xf numFmtId="0" fontId="10" fillId="24" borderId="60" xfId="0" applyFont="1" applyFill="1" applyBorder="1" applyAlignment="1">
      <alignment horizontal="center" vertical="center" wrapText="1"/>
    </xf>
    <xf numFmtId="1" fontId="9" fillId="24" borderId="42" xfId="0" quotePrefix="1" applyNumberFormat="1" applyFont="1" applyFill="1" applyBorder="1" applyAlignment="1">
      <alignment horizontal="center" vertical="center"/>
    </xf>
    <xf numFmtId="0" fontId="8" fillId="24" borderId="42" xfId="38" applyFont="1" applyFill="1" applyBorder="1" applyAlignment="1">
      <alignment horizontal="left" vertical="center" wrapText="1"/>
    </xf>
    <xf numFmtId="0" fontId="8" fillId="24" borderId="49" xfId="38" applyFont="1" applyFill="1" applyBorder="1" applyAlignment="1">
      <alignment horizontal="left" vertical="center" wrapText="1"/>
    </xf>
    <xf numFmtId="0" fontId="9" fillId="24" borderId="42" xfId="38" applyFont="1" applyFill="1" applyBorder="1" applyAlignment="1">
      <alignment horizontal="left" vertical="center" wrapText="1"/>
    </xf>
    <xf numFmtId="0" fontId="9" fillId="24" borderId="49" xfId="38" applyFont="1" applyFill="1" applyBorder="1" applyAlignment="1">
      <alignment horizontal="left" vertical="center" wrapText="1"/>
    </xf>
    <xf numFmtId="0" fontId="9" fillId="24" borderId="42" xfId="0" quotePrefix="1" applyFont="1" applyFill="1" applyBorder="1" applyAlignment="1">
      <alignment horizontal="center" vertical="center"/>
    </xf>
    <xf numFmtId="0" fontId="9" fillId="24" borderId="42" xfId="0" applyFont="1" applyFill="1" applyBorder="1" applyAlignment="1">
      <alignment horizontal="center"/>
    </xf>
    <xf numFmtId="0" fontId="9" fillId="24" borderId="48" xfId="0" applyFont="1" applyFill="1" applyBorder="1" applyAlignment="1">
      <alignment horizontal="center"/>
    </xf>
    <xf numFmtId="0" fontId="9" fillId="24" borderId="49" xfId="0" applyFont="1" applyFill="1" applyBorder="1" applyAlignment="1">
      <alignment horizontal="center"/>
    </xf>
    <xf numFmtId="0" fontId="9" fillId="24" borderId="42" xfId="0" applyFont="1" applyFill="1" applyBorder="1" applyAlignment="1">
      <alignment horizontal="left" wrapText="1"/>
    </xf>
    <xf numFmtId="0" fontId="9" fillId="24" borderId="42" xfId="0" applyFont="1" applyFill="1" applyBorder="1" applyAlignment="1">
      <alignment horizontal="center" vertical="center"/>
    </xf>
    <xf numFmtId="0" fontId="9" fillId="24" borderId="48" xfId="0" applyFont="1" applyFill="1" applyBorder="1" applyAlignment="1">
      <alignment horizontal="center" vertical="center"/>
    </xf>
    <xf numFmtId="0" fontId="9" fillId="24" borderId="49" xfId="0" applyFont="1" applyFill="1" applyBorder="1" applyAlignment="1">
      <alignment horizontal="center" vertical="center"/>
    </xf>
    <xf numFmtId="0" fontId="53" fillId="24" borderId="58" xfId="0" applyFont="1" applyFill="1" applyBorder="1" applyAlignment="1">
      <alignment horizontal="center" vertical="center" textRotation="90" wrapText="1"/>
    </xf>
    <xf numFmtId="0" fontId="53" fillId="24" borderId="52" xfId="0" applyFont="1" applyFill="1" applyBorder="1" applyAlignment="1">
      <alignment horizontal="center" vertical="center" textRotation="90" wrapText="1"/>
    </xf>
    <xf numFmtId="0" fontId="53" fillId="24" borderId="16" xfId="0" applyFont="1" applyFill="1" applyBorder="1" applyAlignment="1">
      <alignment horizontal="center" vertical="center" textRotation="90" wrapText="1"/>
    </xf>
    <xf numFmtId="0" fontId="53" fillId="24" borderId="36" xfId="0" applyFont="1" applyFill="1" applyBorder="1" applyAlignment="1">
      <alignment horizontal="center" vertical="center" textRotation="90" wrapText="1"/>
    </xf>
    <xf numFmtId="0" fontId="53" fillId="24" borderId="44" xfId="0" applyFont="1" applyFill="1" applyBorder="1" applyAlignment="1">
      <alignment horizontal="center" vertical="center" wrapText="1"/>
    </xf>
    <xf numFmtId="0" fontId="53" fillId="24" borderId="53" xfId="0" applyFont="1" applyFill="1" applyBorder="1" applyAlignment="1">
      <alignment horizontal="center" vertical="center" wrapText="1"/>
    </xf>
    <xf numFmtId="0" fontId="53" fillId="24" borderId="59" xfId="0" applyFont="1" applyFill="1" applyBorder="1" applyAlignment="1">
      <alignment horizontal="center" vertical="center" wrapText="1"/>
    </xf>
    <xf numFmtId="0" fontId="54" fillId="24" borderId="58" xfId="0" applyFont="1" applyFill="1" applyBorder="1" applyAlignment="1">
      <alignment horizontal="center" vertical="center" textRotation="90" wrapText="1"/>
    </xf>
    <xf numFmtId="0" fontId="54" fillId="24" borderId="52" xfId="0" applyFont="1" applyFill="1" applyBorder="1" applyAlignment="1">
      <alignment horizontal="center" vertical="center" textRotation="90" wrapText="1"/>
    </xf>
    <xf numFmtId="0" fontId="53" fillId="24" borderId="45" xfId="0" applyFont="1" applyFill="1" applyBorder="1" applyAlignment="1">
      <alignment horizontal="center" vertical="center" textRotation="90" wrapText="1"/>
    </xf>
    <xf numFmtId="0" fontId="53" fillId="24" borderId="57" xfId="0" applyFont="1" applyFill="1" applyBorder="1" applyAlignment="1">
      <alignment horizontal="center" vertical="center" textRotation="90" wrapText="1"/>
    </xf>
    <xf numFmtId="0" fontId="53" fillId="24" borderId="48" xfId="0" applyFont="1" applyFill="1" applyBorder="1" applyAlignment="1">
      <alignment horizontal="center" vertical="center" wrapText="1"/>
    </xf>
    <xf numFmtId="0" fontId="53" fillId="24" borderId="49" xfId="0" applyFont="1" applyFill="1" applyBorder="1" applyAlignment="1">
      <alignment horizontal="center" vertical="center" wrapText="1"/>
    </xf>
    <xf numFmtId="0" fontId="8" fillId="24" borderId="44" xfId="38" applyFont="1" applyFill="1" applyBorder="1" applyAlignment="1">
      <alignment horizontal="center"/>
    </xf>
    <xf numFmtId="0" fontId="8" fillId="24" borderId="53" xfId="38" applyFont="1" applyFill="1" applyBorder="1" applyAlignment="1">
      <alignment horizontal="center"/>
    </xf>
    <xf numFmtId="0" fontId="8" fillId="24" borderId="60" xfId="38" applyFont="1" applyFill="1" applyBorder="1" applyAlignment="1">
      <alignment horizontal="center"/>
    </xf>
    <xf numFmtId="0" fontId="9" fillId="24" borderId="44" xfId="0" applyFont="1" applyFill="1" applyBorder="1" applyAlignment="1">
      <alignment horizontal="left" wrapText="1"/>
    </xf>
    <xf numFmtId="0" fontId="53" fillId="24" borderId="47" xfId="0" applyFont="1" applyFill="1" applyBorder="1" applyAlignment="1">
      <alignment horizontal="center" vertical="center" textRotation="90" wrapText="1"/>
    </xf>
    <xf numFmtId="0" fontId="53" fillId="24" borderId="56" xfId="0" applyFont="1" applyFill="1" applyBorder="1" applyAlignment="1">
      <alignment horizontal="center" vertical="center" textRotation="90" wrapText="1"/>
    </xf>
    <xf numFmtId="0" fontId="53" fillId="24" borderId="63" xfId="0" applyFont="1" applyFill="1" applyBorder="1" applyAlignment="1">
      <alignment horizontal="center" vertical="center" textRotation="90" wrapText="1"/>
    </xf>
    <xf numFmtId="0" fontId="53" fillId="24" borderId="13" xfId="0" quotePrefix="1" applyFont="1" applyFill="1" applyBorder="1" applyAlignment="1">
      <alignment horizontal="center" vertical="center" wrapText="1"/>
    </xf>
    <xf numFmtId="0" fontId="53" fillId="24" borderId="18" xfId="0" quotePrefix="1" applyFont="1" applyFill="1" applyBorder="1" applyAlignment="1">
      <alignment horizontal="center" vertical="center" wrapText="1"/>
    </xf>
    <xf numFmtId="0" fontId="53" fillId="24" borderId="38" xfId="0" quotePrefix="1" applyFont="1" applyFill="1" applyBorder="1" applyAlignment="1">
      <alignment horizontal="center" vertical="center" wrapText="1"/>
    </xf>
    <xf numFmtId="0" fontId="53" fillId="24" borderId="20" xfId="0" quotePrefix="1" applyFont="1" applyFill="1" applyBorder="1" applyAlignment="1">
      <alignment horizontal="center" vertical="center" wrapText="1"/>
    </xf>
    <xf numFmtId="0" fontId="53" fillId="24" borderId="46" xfId="0" quotePrefix="1" applyFont="1" applyFill="1" applyBorder="1" applyAlignment="1">
      <alignment horizontal="center" vertical="center" wrapText="1"/>
    </xf>
    <xf numFmtId="0" fontId="53" fillId="24" borderId="45" xfId="0" quotePrefix="1" applyFont="1" applyFill="1" applyBorder="1" applyAlignment="1">
      <alignment horizontal="center" vertical="center" wrapText="1"/>
    </xf>
    <xf numFmtId="0" fontId="53" fillId="24" borderId="12" xfId="0" applyFont="1" applyFill="1" applyBorder="1" applyAlignment="1">
      <alignment horizontal="center" vertical="center" wrapText="1"/>
    </xf>
    <xf numFmtId="0" fontId="53" fillId="24" borderId="11" xfId="0" applyFont="1" applyFill="1" applyBorder="1" applyAlignment="1">
      <alignment horizontal="center" vertical="center" wrapText="1"/>
    </xf>
    <xf numFmtId="0" fontId="53" fillId="24" borderId="50" xfId="0" applyFont="1" applyFill="1" applyBorder="1" applyAlignment="1">
      <alignment horizontal="center" vertical="center" wrapText="1"/>
    </xf>
    <xf numFmtId="0" fontId="53" fillId="24" borderId="38" xfId="0" applyFont="1" applyFill="1" applyBorder="1" applyAlignment="1">
      <alignment horizontal="center" vertical="center" textRotation="90" wrapText="1"/>
    </xf>
    <xf numFmtId="0" fontId="53" fillId="24" borderId="46" xfId="0" applyFont="1" applyFill="1" applyBorder="1" applyAlignment="1">
      <alignment horizontal="center" vertical="center" textRotation="90" wrapText="1"/>
    </xf>
    <xf numFmtId="0" fontId="53" fillId="24" borderId="19" xfId="0" applyFont="1" applyFill="1" applyBorder="1" applyAlignment="1">
      <alignment horizontal="center" vertical="center" wrapText="1"/>
    </xf>
    <xf numFmtId="0" fontId="53" fillId="24" borderId="16" xfId="0" applyFont="1" applyFill="1" applyBorder="1" applyAlignment="1">
      <alignment horizontal="center" vertical="center" wrapText="1"/>
    </xf>
    <xf numFmtId="164" fontId="53" fillId="24" borderId="58" xfId="0" applyNumberFormat="1" applyFont="1" applyFill="1" applyBorder="1" applyAlignment="1">
      <alignment horizontal="center" vertical="center" textRotation="90" wrapText="1"/>
    </xf>
    <xf numFmtId="164" fontId="53" fillId="24" borderId="52" xfId="0" applyNumberFormat="1" applyFont="1" applyFill="1" applyBorder="1" applyAlignment="1">
      <alignment horizontal="center" vertical="center" textRotation="90" wrapText="1"/>
    </xf>
    <xf numFmtId="164" fontId="53" fillId="24" borderId="26" xfId="0" applyNumberFormat="1" applyFont="1" applyFill="1" applyBorder="1" applyAlignment="1">
      <alignment horizontal="center" vertical="center" textRotation="90" wrapText="1"/>
    </xf>
    <xf numFmtId="0" fontId="53" fillId="24" borderId="60" xfId="0" applyFont="1" applyFill="1" applyBorder="1" applyAlignment="1">
      <alignment horizontal="center" vertical="center" wrapText="1"/>
    </xf>
    <xf numFmtId="0" fontId="53" fillId="24" borderId="35" xfId="0" applyFont="1" applyFill="1" applyBorder="1" applyAlignment="1">
      <alignment horizontal="center" vertical="center" wrapText="1"/>
    </xf>
    <xf numFmtId="0" fontId="53" fillId="24" borderId="25" xfId="0" applyFont="1" applyFill="1" applyBorder="1" applyAlignment="1">
      <alignment horizontal="center" vertical="center" wrapText="1"/>
    </xf>
    <xf numFmtId="0" fontId="53" fillId="24" borderId="27" xfId="0" applyFont="1" applyFill="1" applyBorder="1" applyAlignment="1">
      <alignment horizontal="center" vertical="center" wrapText="1"/>
    </xf>
    <xf numFmtId="0" fontId="53" fillId="24" borderId="58" xfId="0" applyFont="1" applyFill="1" applyBorder="1" applyAlignment="1">
      <alignment horizontal="center" vertical="center" wrapText="1"/>
    </xf>
    <xf numFmtId="0" fontId="53" fillId="24" borderId="52" xfId="0" applyFont="1" applyFill="1" applyBorder="1" applyAlignment="1">
      <alignment horizontal="center" vertical="center" wrapText="1"/>
    </xf>
    <xf numFmtId="0" fontId="58" fillId="26" borderId="51" xfId="0" applyFont="1" applyFill="1" applyBorder="1" applyAlignment="1">
      <alignment horizontal="left" wrapText="1"/>
    </xf>
    <xf numFmtId="0" fontId="58" fillId="26" borderId="0" xfId="0" applyFont="1" applyFill="1" applyBorder="1" applyAlignment="1">
      <alignment horizontal="left" wrapText="1"/>
    </xf>
    <xf numFmtId="0" fontId="9" fillId="24" borderId="63" xfId="0" applyFont="1" applyFill="1" applyBorder="1" applyAlignment="1">
      <alignment horizontal="center" vertical="center"/>
    </xf>
    <xf numFmtId="0" fontId="9" fillId="24" borderId="76" xfId="0" applyFont="1" applyFill="1" applyBorder="1" applyAlignment="1">
      <alignment horizontal="center" vertical="center"/>
    </xf>
    <xf numFmtId="0" fontId="9" fillId="24" borderId="52" xfId="0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horizontal="center" vertical="center"/>
    </xf>
    <xf numFmtId="0" fontId="9" fillId="24" borderId="52" xfId="0" quotePrefix="1" applyFont="1" applyFill="1" applyBorder="1" applyAlignment="1">
      <alignment horizontal="center" vertical="center"/>
    </xf>
    <xf numFmtId="0" fontId="9" fillId="24" borderId="26" xfId="0" quotePrefix="1" applyFont="1" applyFill="1" applyBorder="1" applyAlignment="1">
      <alignment horizontal="center" vertical="center"/>
    </xf>
    <xf numFmtId="0" fontId="9" fillId="24" borderId="24" xfId="0" applyFont="1" applyFill="1" applyBorder="1" applyAlignment="1">
      <alignment horizontal="center" vertical="center"/>
    </xf>
    <xf numFmtId="0" fontId="9" fillId="24" borderId="74" xfId="0" applyFont="1" applyFill="1" applyBorder="1" applyAlignment="1">
      <alignment horizontal="center" vertical="center"/>
    </xf>
    <xf numFmtId="0" fontId="9" fillId="24" borderId="70" xfId="0" quotePrefix="1" applyFont="1" applyFill="1" applyBorder="1" applyAlignment="1">
      <alignment horizontal="center" vertical="center"/>
    </xf>
    <xf numFmtId="0" fontId="9" fillId="24" borderId="75" xfId="0" quotePrefix="1" applyFont="1" applyFill="1" applyBorder="1" applyAlignment="1">
      <alignment horizontal="center" vertical="center"/>
    </xf>
    <xf numFmtId="0" fontId="9" fillId="24" borderId="24" xfId="0" quotePrefix="1" applyFont="1" applyFill="1" applyBorder="1" applyAlignment="1">
      <alignment horizontal="center" vertical="center"/>
    </xf>
    <xf numFmtId="0" fontId="9" fillId="24" borderId="74" xfId="0" quotePrefix="1" applyFont="1" applyFill="1" applyBorder="1" applyAlignment="1">
      <alignment horizontal="center" vertical="center"/>
    </xf>
    <xf numFmtId="0" fontId="9" fillId="24" borderId="70" xfId="0" applyFont="1" applyFill="1" applyBorder="1" applyAlignment="1">
      <alignment horizontal="center" vertical="center"/>
    </xf>
    <xf numFmtId="0" fontId="9" fillId="24" borderId="75" xfId="0" applyFont="1" applyFill="1" applyBorder="1" applyAlignment="1">
      <alignment horizontal="center" vertical="center"/>
    </xf>
    <xf numFmtId="0" fontId="9" fillId="24" borderId="63" xfId="0" quotePrefix="1" applyFont="1" applyFill="1" applyBorder="1" applyAlignment="1">
      <alignment horizontal="center" vertical="center"/>
    </xf>
    <xf numFmtId="0" fontId="9" fillId="24" borderId="76" xfId="0" quotePrefix="1" applyFont="1" applyFill="1" applyBorder="1" applyAlignment="1">
      <alignment horizontal="center" vertical="center"/>
    </xf>
    <xf numFmtId="0" fontId="59" fillId="24" borderId="52" xfId="0" quotePrefix="1" applyFont="1" applyFill="1" applyBorder="1" applyAlignment="1">
      <alignment horizontal="center" vertical="center"/>
    </xf>
    <xf numFmtId="0" fontId="59" fillId="24" borderId="26" xfId="0" quotePrefix="1" applyFont="1" applyFill="1" applyBorder="1" applyAlignment="1">
      <alignment horizontal="center" vertical="center"/>
    </xf>
    <xf numFmtId="0" fontId="59" fillId="24" borderId="52" xfId="0" quotePrefix="1" applyNumberFormat="1" applyFont="1" applyFill="1" applyBorder="1" applyAlignment="1">
      <alignment horizontal="center" vertical="center"/>
    </xf>
    <xf numFmtId="0" fontId="59" fillId="24" borderId="26" xfId="0" quotePrefix="1" applyNumberFormat="1" applyFont="1" applyFill="1" applyBorder="1" applyAlignment="1">
      <alignment horizontal="center" vertical="center"/>
    </xf>
    <xf numFmtId="1" fontId="59" fillId="24" borderId="52" xfId="0" quotePrefix="1" applyNumberFormat="1" applyFont="1" applyFill="1" applyBorder="1" applyAlignment="1">
      <alignment horizontal="center" vertical="center"/>
    </xf>
    <xf numFmtId="1" fontId="59" fillId="24" borderId="26" xfId="0" quotePrefix="1" applyNumberFormat="1" applyFont="1" applyFill="1" applyBorder="1" applyAlignment="1">
      <alignment horizontal="center" vertical="center"/>
    </xf>
    <xf numFmtId="0" fontId="9" fillId="24" borderId="61" xfId="0" quotePrefix="1" applyFont="1" applyFill="1" applyBorder="1" applyAlignment="1">
      <alignment horizontal="center" vertical="center"/>
    </xf>
    <xf numFmtId="0" fontId="9" fillId="24" borderId="61" xfId="0" applyFont="1" applyFill="1" applyBorder="1" applyAlignment="1">
      <alignment horizontal="center" vertical="center"/>
    </xf>
    <xf numFmtId="0" fontId="9" fillId="24" borderId="69" xfId="0" applyFont="1" applyFill="1" applyBorder="1" applyAlignment="1">
      <alignment horizontal="center" vertical="center"/>
    </xf>
    <xf numFmtId="0" fontId="9" fillId="24" borderId="25" xfId="0" applyFont="1" applyFill="1" applyBorder="1" applyAlignment="1">
      <alignment horizontal="center" vertical="center"/>
    </xf>
    <xf numFmtId="0" fontId="9" fillId="24" borderId="30" xfId="0" applyFont="1" applyFill="1" applyBorder="1" applyAlignment="1">
      <alignment horizontal="center" vertical="center"/>
    </xf>
    <xf numFmtId="0" fontId="9" fillId="24" borderId="22" xfId="0" quotePrefix="1" applyFont="1" applyFill="1" applyBorder="1" applyAlignment="1">
      <alignment horizontal="center" vertical="center"/>
    </xf>
    <xf numFmtId="0" fontId="9" fillId="24" borderId="23" xfId="0" applyFont="1" applyFill="1" applyBorder="1" applyAlignment="1">
      <alignment horizontal="center" vertical="center"/>
    </xf>
    <xf numFmtId="0" fontId="9" fillId="24" borderId="30" xfId="0" quotePrefix="1" applyFont="1" applyFill="1" applyBorder="1" applyAlignment="1">
      <alignment horizontal="center" vertical="center"/>
    </xf>
    <xf numFmtId="0" fontId="9" fillId="24" borderId="33" xfId="0" applyFont="1" applyFill="1" applyBorder="1" applyAlignment="1">
      <alignment horizontal="center" vertical="center"/>
    </xf>
    <xf numFmtId="0" fontId="9" fillId="24" borderId="22" xfId="0" applyFont="1" applyFill="1" applyBorder="1" applyAlignment="1">
      <alignment horizontal="center" vertical="center"/>
    </xf>
    <xf numFmtId="0" fontId="8" fillId="24" borderId="52" xfId="0" applyFont="1" applyFill="1" applyBorder="1" applyAlignment="1">
      <alignment horizontal="center"/>
    </xf>
    <xf numFmtId="0" fontId="9" fillId="24" borderId="33" xfId="0" quotePrefix="1" applyFont="1" applyFill="1" applyBorder="1" applyAlignment="1">
      <alignment horizontal="center" vertical="center"/>
    </xf>
    <xf numFmtId="0" fontId="9" fillId="24" borderId="72" xfId="0" applyFont="1" applyFill="1" applyBorder="1" applyAlignment="1">
      <alignment horizontal="center" vertical="center"/>
    </xf>
    <xf numFmtId="0" fontId="9" fillId="24" borderId="58" xfId="0" quotePrefix="1" applyFont="1" applyFill="1" applyBorder="1" applyAlignment="1">
      <alignment horizontal="center" vertical="center"/>
    </xf>
    <xf numFmtId="0" fontId="9" fillId="24" borderId="71" xfId="0" applyFont="1" applyFill="1" applyBorder="1" applyAlignment="1">
      <alignment horizontal="center" vertical="center"/>
    </xf>
    <xf numFmtId="0" fontId="8" fillId="24" borderId="52" xfId="0" quotePrefix="1" applyFont="1" applyFill="1" applyBorder="1" applyAlignment="1">
      <alignment horizontal="center"/>
    </xf>
    <xf numFmtId="0" fontId="9" fillId="24" borderId="42" xfId="0" quotePrefix="1" applyFont="1" applyFill="1" applyBorder="1" applyAlignment="1">
      <alignment horizontal="center" vertical="center" wrapText="1"/>
    </xf>
    <xf numFmtId="0" fontId="9" fillId="24" borderId="48" xfId="0" quotePrefix="1" applyFont="1" applyFill="1" applyBorder="1" applyAlignment="1">
      <alignment horizontal="center" vertical="center" wrapText="1"/>
    </xf>
    <xf numFmtId="0" fontId="9" fillId="24" borderId="49" xfId="0" quotePrefix="1" applyFont="1" applyFill="1" applyBorder="1" applyAlignment="1">
      <alignment horizontal="center" vertical="center" wrapText="1"/>
    </xf>
    <xf numFmtId="0" fontId="9" fillId="24" borderId="42" xfId="0" applyFont="1" applyFill="1" applyBorder="1" applyAlignment="1">
      <alignment horizontal="center" vertical="center" wrapText="1"/>
    </xf>
    <xf numFmtId="0" fontId="9" fillId="24" borderId="48" xfId="0" applyFont="1" applyFill="1" applyBorder="1" applyAlignment="1">
      <alignment horizontal="center" vertical="center" wrapText="1"/>
    </xf>
    <xf numFmtId="0" fontId="9" fillId="24" borderId="49" xfId="0" applyFont="1" applyFill="1" applyBorder="1" applyAlignment="1">
      <alignment horizontal="center" vertical="center" wrapText="1"/>
    </xf>
    <xf numFmtId="0" fontId="9" fillId="24" borderId="56" xfId="0" quotePrefix="1" applyFont="1" applyFill="1" applyBorder="1" applyAlignment="1">
      <alignment horizontal="center" vertical="center"/>
    </xf>
    <xf numFmtId="0" fontId="9" fillId="24" borderId="51" xfId="0" applyFont="1" applyFill="1" applyBorder="1" applyAlignment="1">
      <alignment horizontal="center" vertical="center"/>
    </xf>
    <xf numFmtId="0" fontId="9" fillId="24" borderId="0" xfId="0" applyFont="1" applyFill="1" applyBorder="1" applyAlignment="1">
      <alignment horizontal="center" vertical="center"/>
    </xf>
    <xf numFmtId="0" fontId="9" fillId="24" borderId="56" xfId="0" applyFont="1" applyFill="1" applyBorder="1" applyAlignment="1">
      <alignment horizontal="center" vertical="center"/>
    </xf>
    <xf numFmtId="0" fontId="9" fillId="24" borderId="23" xfId="0" quotePrefix="1" applyFont="1" applyFill="1" applyBorder="1" applyAlignment="1">
      <alignment horizontal="center" vertical="center"/>
    </xf>
    <xf numFmtId="1" fontId="59" fillId="24" borderId="30" xfId="0" quotePrefix="1" applyNumberFormat="1" applyFont="1" applyFill="1" applyBorder="1" applyAlignment="1">
      <alignment horizontal="center" vertical="center"/>
    </xf>
    <xf numFmtId="0" fontId="9" fillId="24" borderId="73" xfId="0" quotePrefix="1" applyFont="1" applyFill="1" applyBorder="1" applyAlignment="1">
      <alignment horizontal="center" vertical="center"/>
    </xf>
    <xf numFmtId="0" fontId="9" fillId="24" borderId="54" xfId="0" quotePrefix="1" applyFont="1" applyFill="1" applyBorder="1" applyAlignment="1">
      <alignment horizontal="center" vertical="center"/>
    </xf>
    <xf numFmtId="0" fontId="59" fillId="24" borderId="30" xfId="0" quotePrefix="1" applyNumberFormat="1" applyFont="1" applyFill="1" applyBorder="1" applyAlignment="1">
      <alignment horizontal="center" vertical="center"/>
    </xf>
    <xf numFmtId="0" fontId="59" fillId="24" borderId="30" xfId="0" quotePrefix="1" applyFont="1" applyFill="1" applyBorder="1" applyAlignment="1">
      <alignment horizontal="center" vertical="center"/>
    </xf>
    <xf numFmtId="0" fontId="9" fillId="24" borderId="72" xfId="0" quotePrefix="1" applyFont="1" applyFill="1" applyBorder="1" applyAlignment="1">
      <alignment horizontal="center" vertical="center"/>
    </xf>
    <xf numFmtId="0" fontId="9" fillId="24" borderId="71" xfId="0" quotePrefix="1" applyFont="1" applyFill="1" applyBorder="1" applyAlignment="1">
      <alignment horizontal="center" vertical="center"/>
    </xf>
    <xf numFmtId="0" fontId="9" fillId="24" borderId="52" xfId="0" quotePrefix="1" applyNumberFormat="1" applyFont="1" applyFill="1" applyBorder="1" applyAlignment="1">
      <alignment horizontal="center" vertical="center"/>
    </xf>
    <xf numFmtId="1" fontId="9" fillId="24" borderId="52" xfId="0" quotePrefix="1" applyNumberFormat="1" applyFont="1" applyFill="1" applyBorder="1" applyAlignment="1">
      <alignment horizontal="center" vertical="center"/>
    </xf>
    <xf numFmtId="0" fontId="9" fillId="24" borderId="51" xfId="0" quotePrefix="1" applyFont="1" applyFill="1" applyBorder="1" applyAlignment="1">
      <alignment horizontal="center" vertical="center"/>
    </xf>
    <xf numFmtId="0" fontId="9" fillId="24" borderId="58" xfId="0" applyFont="1" applyFill="1" applyBorder="1" applyAlignment="1">
      <alignment horizontal="center" vertical="center"/>
    </xf>
    <xf numFmtId="0" fontId="59" fillId="24" borderId="58" xfId="0" quotePrefix="1" applyFont="1" applyFill="1" applyBorder="1" applyAlignment="1">
      <alignment horizontal="center" vertical="center"/>
    </xf>
    <xf numFmtId="1" fontId="9" fillId="24" borderId="58" xfId="0" quotePrefix="1" applyNumberFormat="1" applyFont="1" applyFill="1" applyBorder="1" applyAlignment="1">
      <alignment horizontal="center" vertical="center"/>
    </xf>
    <xf numFmtId="1" fontId="9" fillId="24" borderId="30" xfId="0" quotePrefix="1" applyNumberFormat="1" applyFont="1" applyFill="1" applyBorder="1" applyAlignment="1">
      <alignment horizontal="center" vertical="center"/>
    </xf>
    <xf numFmtId="0" fontId="9" fillId="24" borderId="42" xfId="0" applyFont="1" applyFill="1" applyBorder="1" applyAlignment="1">
      <alignment horizontal="center" wrapText="1"/>
    </xf>
    <xf numFmtId="0" fontId="9" fillId="24" borderId="48" xfId="0" applyFont="1" applyFill="1" applyBorder="1" applyAlignment="1">
      <alignment horizontal="center" wrapText="1"/>
    </xf>
    <xf numFmtId="0" fontId="9" fillId="24" borderId="49" xfId="0" applyFont="1" applyFill="1" applyBorder="1" applyAlignment="1">
      <alignment horizontal="center" wrapText="1"/>
    </xf>
    <xf numFmtId="0" fontId="53" fillId="24" borderId="26" xfId="0" applyFont="1" applyFill="1" applyBorder="1" applyAlignment="1">
      <alignment horizontal="center" vertical="center" textRotation="90" wrapText="1"/>
    </xf>
    <xf numFmtId="1" fontId="9" fillId="24" borderId="26" xfId="0" quotePrefix="1" applyNumberFormat="1" applyFont="1" applyFill="1" applyBorder="1" applyAlignment="1">
      <alignment horizontal="center" vertical="center"/>
    </xf>
    <xf numFmtId="0" fontId="53" fillId="24" borderId="42" xfId="0" applyFont="1" applyFill="1" applyBorder="1" applyAlignment="1">
      <alignment horizontal="center" vertical="center" wrapText="1"/>
    </xf>
    <xf numFmtId="0" fontId="53" fillId="24" borderId="26" xfId="0" applyFont="1" applyFill="1" applyBorder="1" applyAlignment="1">
      <alignment horizontal="center" vertical="center" wrapText="1"/>
    </xf>
    <xf numFmtId="0" fontId="53" fillId="24" borderId="29" xfId="0" applyFont="1" applyFill="1" applyBorder="1" applyAlignment="1">
      <alignment horizontal="center" vertical="center" wrapText="1"/>
    </xf>
    <xf numFmtId="0" fontId="53" fillId="24" borderId="31" xfId="0" applyFont="1" applyFill="1" applyBorder="1" applyAlignment="1">
      <alignment horizontal="center" vertical="center" wrapText="1"/>
    </xf>
    <xf numFmtId="0" fontId="53" fillId="24" borderId="34" xfId="0" applyFont="1" applyFill="1" applyBorder="1" applyAlignment="1">
      <alignment horizontal="center" vertical="center" wrapText="1"/>
    </xf>
    <xf numFmtId="0" fontId="53" fillId="24" borderId="20" xfId="0" applyFont="1" applyFill="1" applyBorder="1" applyAlignment="1">
      <alignment horizontal="center" vertical="center" wrapText="1"/>
    </xf>
    <xf numFmtId="0" fontId="53" fillId="24" borderId="32" xfId="0" applyFont="1" applyFill="1" applyBorder="1" applyAlignment="1">
      <alignment horizontal="center" vertical="center" wrapText="1"/>
    </xf>
    <xf numFmtId="0" fontId="9" fillId="24" borderId="53" xfId="0" applyFont="1" applyFill="1" applyBorder="1" applyAlignment="1">
      <alignment horizontal="center"/>
    </xf>
    <xf numFmtId="0" fontId="9" fillId="24" borderId="25" xfId="0" applyFont="1" applyFill="1" applyBorder="1" applyAlignment="1">
      <alignment horizontal="center"/>
    </xf>
    <xf numFmtId="0" fontId="9" fillId="24" borderId="54" xfId="0" applyFont="1" applyFill="1" applyBorder="1" applyAlignment="1">
      <alignment horizontal="center" vertical="center"/>
    </xf>
    <xf numFmtId="0" fontId="9" fillId="24" borderId="31" xfId="0" applyFont="1" applyFill="1" applyBorder="1" applyAlignment="1">
      <alignment horizontal="center" vertical="center"/>
    </xf>
    <xf numFmtId="0" fontId="9" fillId="24" borderId="61" xfId="0" applyFont="1" applyFill="1" applyBorder="1" applyAlignment="1">
      <alignment horizontal="center" vertical="center" wrapText="1"/>
    </xf>
    <xf numFmtId="0" fontId="9" fillId="24" borderId="52" xfId="0" applyFont="1" applyFill="1" applyBorder="1" applyAlignment="1">
      <alignment horizontal="center" vertical="center" wrapText="1"/>
    </xf>
    <xf numFmtId="0" fontId="9" fillId="24" borderId="62" xfId="0" applyFont="1" applyFill="1" applyBorder="1" applyAlignment="1">
      <alignment horizontal="center" vertical="center" wrapText="1"/>
    </xf>
    <xf numFmtId="0" fontId="9" fillId="24" borderId="51" xfId="0" applyFont="1" applyFill="1" applyBorder="1" applyAlignment="1">
      <alignment horizontal="center" vertical="center" wrapText="1"/>
    </xf>
    <xf numFmtId="0" fontId="9" fillId="24" borderId="61" xfId="0" quotePrefix="1" applyFont="1" applyFill="1" applyBorder="1" applyAlignment="1">
      <alignment horizontal="center" vertical="center" wrapText="1"/>
    </xf>
    <xf numFmtId="0" fontId="9" fillId="24" borderId="52" xfId="0" quotePrefix="1" applyFont="1" applyFill="1" applyBorder="1" applyAlignment="1">
      <alignment horizontal="center" vertical="center" wrapText="1"/>
    </xf>
    <xf numFmtId="0" fontId="9" fillId="24" borderId="46" xfId="0" applyFont="1" applyFill="1" applyBorder="1" applyAlignment="1">
      <alignment horizontal="center" vertical="center" wrapText="1"/>
    </xf>
    <xf numFmtId="0" fontId="9" fillId="24" borderId="70" xfId="0" applyFont="1" applyFill="1" applyBorder="1" applyAlignment="1">
      <alignment horizontal="center" vertical="center" wrapText="1"/>
    </xf>
    <xf numFmtId="0" fontId="9" fillId="24" borderId="36" xfId="0" quotePrefix="1" applyFont="1" applyFill="1" applyBorder="1" applyAlignment="1">
      <alignment horizontal="center" vertical="center" wrapText="1"/>
    </xf>
    <xf numFmtId="0" fontId="9" fillId="24" borderId="24" xfId="0" quotePrefix="1" applyFont="1" applyFill="1" applyBorder="1" applyAlignment="1">
      <alignment horizontal="center" vertical="center" wrapText="1"/>
    </xf>
    <xf numFmtId="165" fontId="9" fillId="24" borderId="47" xfId="0" applyNumberFormat="1" applyFont="1" applyFill="1" applyBorder="1" applyAlignment="1">
      <alignment horizontal="center" vertical="center" wrapText="1"/>
    </xf>
    <xf numFmtId="165" fontId="9" fillId="24" borderId="63" xfId="0" applyNumberFormat="1" applyFont="1" applyFill="1" applyBorder="1" applyAlignment="1">
      <alignment horizontal="center" vertical="center" wrapText="1"/>
    </xf>
    <xf numFmtId="1" fontId="9" fillId="24" borderId="47" xfId="0" applyNumberFormat="1" applyFont="1" applyFill="1" applyBorder="1" applyAlignment="1">
      <alignment horizontal="center" vertical="center" wrapText="1"/>
    </xf>
    <xf numFmtId="1" fontId="9" fillId="24" borderId="63" xfId="0" applyNumberFormat="1" applyFont="1" applyFill="1" applyBorder="1" applyAlignment="1">
      <alignment horizontal="center" vertical="center" wrapText="1"/>
    </xf>
    <xf numFmtId="0" fontId="8" fillId="24" borderId="61" xfId="0" applyFont="1" applyFill="1" applyBorder="1" applyAlignment="1">
      <alignment horizontal="center" vertical="center" wrapText="1"/>
    </xf>
    <xf numFmtId="0" fontId="8" fillId="24" borderId="52" xfId="0" applyFont="1" applyFill="1" applyBorder="1" applyAlignment="1">
      <alignment horizontal="center" vertical="center" wrapText="1"/>
    </xf>
    <xf numFmtId="0" fontId="55" fillId="24" borderId="0" xfId="0" applyFont="1" applyFill="1" applyBorder="1" applyAlignment="1">
      <alignment horizontal="right"/>
    </xf>
    <xf numFmtId="0" fontId="55" fillId="24" borderId="0" xfId="0" applyFont="1" applyFill="1" applyAlignment="1">
      <alignment horizontal="right"/>
    </xf>
  </cellXfs>
  <cellStyles count="48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 2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2" xfId="37"/>
    <cellStyle name="Обычный 2 2" xfId="47"/>
    <cellStyle name="Обычный 2 3" xfId="46"/>
    <cellStyle name="Обычный_552100_АиАХ_дн" xfId="38"/>
    <cellStyle name="Обычный_ИВТ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133350</xdr:colOff>
      <xdr:row>3</xdr:row>
      <xdr:rowOff>4397</xdr:rowOff>
    </xdr:from>
    <xdr:to>
      <xdr:col>60</xdr:col>
      <xdr:colOff>14044</xdr:colOff>
      <xdr:row>5</xdr:row>
      <xdr:rowOff>114178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8604250" y="1350597"/>
          <a:ext cx="2630244" cy="6177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2023-24-окуу жылынан баштап топтоо үчүн </a:t>
          </a: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Для наборов</a:t>
          </a:r>
          <a:r>
            <a:rPr lang="ru-RU" sz="900" b="0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с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2023-24 уч.года</a:t>
          </a:r>
          <a:endParaRPr lang="ru-RU" sz="900" b="0" i="0">
            <a:effectLst/>
            <a:latin typeface="Times New Roman" pitchFamily="18" charset="0"/>
            <a:cs typeface="Times New Roman" pitchFamily="18" charset="0"/>
          </a:endParaRPr>
        </a:p>
        <a:p>
          <a:pPr algn="ctr" rtl="1">
            <a:defRPr sz="1000"/>
          </a:pP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/ 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For sets from 202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3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-2</a:t>
          </a:r>
          <a:r>
            <a:rPr lang="ru-RU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4</a:t>
          </a:r>
          <a:r>
            <a:rPr lang="en-US" sz="900" b="0" i="0">
              <a:effectLst/>
              <a:latin typeface="Times New Roman" pitchFamily="18" charset="0"/>
              <a:ea typeface="+mn-ea"/>
              <a:cs typeface="Times New Roman" pitchFamily="18" charset="0"/>
            </a:rPr>
            <a:t> academic year</a:t>
          </a:r>
          <a:endParaRPr lang="ru-RU" sz="10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0</xdr:colOff>
      <xdr:row>3</xdr:row>
      <xdr:rowOff>66608</xdr:rowOff>
    </xdr:from>
    <xdr:to>
      <xdr:col>13</xdr:col>
      <xdr:colOff>80596</xdr:colOff>
      <xdr:row>12</xdr:row>
      <xdr:rowOff>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0" y="1407435"/>
          <a:ext cx="2300654" cy="192631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Академиялык иштери боюнча проректор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 /   </a:t>
          </a: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Проректор по академической работе / </a:t>
          </a:r>
          <a:endParaRPr kumimoji="0" lang="en-US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Vice-Rector for Academic Affairs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____________Элеманова Р.Ш.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Elemanova R. S.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"___"________2023  ж./г./</a:t>
          </a:r>
          <a:r>
            <a:rPr kumimoji="0" lang="en-US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  <xdr:twoCellAnchor>
    <xdr:from>
      <xdr:col>51</xdr:col>
      <xdr:colOff>95250</xdr:colOff>
      <xdr:row>13</xdr:row>
      <xdr:rowOff>21980</xdr:rowOff>
    </xdr:from>
    <xdr:to>
      <xdr:col>60</xdr:col>
      <xdr:colOff>79010</xdr:colOff>
      <xdr:row>15</xdr:row>
      <xdr:rowOff>59923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8880231" y="3582865"/>
          <a:ext cx="2211144" cy="6021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Окуу планынын иштөөсүнүн минималдуу мөөнөтү - </a:t>
          </a:r>
          <a:r>
            <a:rPr lang="en-US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5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 жыл</a:t>
          </a:r>
          <a:r>
            <a:rPr lang="ru-RU" sz="800" b="0" i="1">
              <a:solidFill>
                <a:srgbClr val="FF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 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/ Минимальный срок действия учебного плана-</a:t>
          </a:r>
          <a:r>
            <a:rPr lang="en-US" sz="800" b="0" i="1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5</a:t>
          </a:r>
          <a:r>
            <a:rPr lang="ru-RU" sz="800" b="0" i="1">
              <a:effectLst/>
              <a:latin typeface="Times New Roman" pitchFamily="18" charset="0"/>
              <a:ea typeface="+mn-ea"/>
              <a:cs typeface="Times New Roman" pitchFamily="18" charset="0"/>
            </a:rPr>
            <a:t>год / </a:t>
          </a:r>
          <a:r>
            <a:rPr lang="en-US" sz="800" b="0" i="1">
              <a:solidFill>
                <a:sysClr val="windowText" lastClr="000000"/>
              </a:solidFill>
              <a:effectLst/>
              <a:latin typeface="Times New Roman" pitchFamily="18" charset="0"/>
              <a:ea typeface="+mn-ea"/>
              <a:cs typeface="Times New Roman" pitchFamily="18" charset="0"/>
            </a:rPr>
            <a:t>The minimum of the curriculum is 5 years</a:t>
          </a:r>
          <a:endParaRPr lang="ru-RU" sz="1000" b="0" i="1" strike="noStrike">
            <a:solidFill>
              <a:sysClr val="windowText" lastClr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3" name="Line 2266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10467975" y="3514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38100</xdr:rowOff>
    </xdr:from>
    <xdr:to>
      <xdr:col>7</xdr:col>
      <xdr:colOff>0</xdr:colOff>
      <xdr:row>10</xdr:row>
      <xdr:rowOff>142875</xdr:rowOff>
    </xdr:to>
    <xdr:sp macro="" textlink="">
      <xdr:nvSpPr>
        <xdr:cNvPr id="5" name="Line 4062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>
          <a:spLocks noChangeShapeType="1"/>
        </xdr:cNvSpPr>
      </xdr:nvSpPr>
      <xdr:spPr bwMode="auto">
        <a:xfrm>
          <a:off x="10467975" y="3552825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549088</xdr:colOff>
      <xdr:row>0</xdr:row>
      <xdr:rowOff>89647</xdr:rowOff>
    </xdr:from>
    <xdr:to>
      <xdr:col>1</xdr:col>
      <xdr:colOff>4901045</xdr:colOff>
      <xdr:row>5</xdr:row>
      <xdr:rowOff>136872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73410C13-5140-4993-99BF-C17C8A9AA8B4}"/>
            </a:ext>
          </a:extLst>
        </xdr:cNvPr>
        <xdr:cNvSpPr txBox="1"/>
      </xdr:nvSpPr>
      <xdr:spPr>
        <a:xfrm>
          <a:off x="549088" y="89647"/>
          <a:ext cx="5266357" cy="18531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8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Энергетика</a:t>
          </a:r>
          <a:r>
            <a:rPr lang="ru-RU" sz="18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институтунун директору</a:t>
          </a:r>
          <a:r>
            <a:rPr lang="ru-RU" sz="1800" b="1" i="0">
              <a:effectLst/>
              <a:latin typeface="+mn-lt"/>
              <a:ea typeface="+mn-ea"/>
              <a:cs typeface="+mn-cs"/>
            </a:rPr>
            <a:t>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энергетического института / </a:t>
          </a:r>
          <a:endParaRPr kumimoji="0" lang="en-US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Тентиев Р.Б.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</a:t>
          </a:r>
          <a:r>
            <a:rPr lang="ru-RU" sz="1800" b="1" i="0" baseline="0">
              <a:effectLst/>
              <a:latin typeface="+mn-lt"/>
              <a:ea typeface="+mn-ea"/>
              <a:cs typeface="+mn-cs"/>
            </a:rPr>
            <a:t>_________________________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Tentiev R.B.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3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ж./г./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xmlns="" id="{B1BEEF53-2D0F-4DAD-AF13-B1F56D75AB0F}"/>
            </a:ext>
          </a:extLst>
        </xdr:cNvPr>
        <xdr:cNvSpPr>
          <a:spLocks noChangeShapeType="1"/>
        </xdr:cNvSpPr>
      </xdr:nvSpPr>
      <xdr:spPr bwMode="auto">
        <a:xfrm>
          <a:off x="9662160" y="6545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38100</xdr:rowOff>
    </xdr:from>
    <xdr:to>
      <xdr:col>7</xdr:col>
      <xdr:colOff>0</xdr:colOff>
      <xdr:row>10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xmlns="" id="{6899D8B0-381F-4D89-B212-F2E95A395220}"/>
            </a:ext>
          </a:extLst>
        </xdr:cNvPr>
        <xdr:cNvSpPr>
          <a:spLocks noChangeShapeType="1"/>
        </xdr:cNvSpPr>
      </xdr:nvSpPr>
      <xdr:spPr bwMode="auto">
        <a:xfrm>
          <a:off x="9662160" y="658368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549088</xdr:colOff>
      <xdr:row>0</xdr:row>
      <xdr:rowOff>89647</xdr:rowOff>
    </xdr:from>
    <xdr:to>
      <xdr:col>1</xdr:col>
      <xdr:colOff>4901045</xdr:colOff>
      <xdr:row>5</xdr:row>
      <xdr:rowOff>136872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4153887F-BA74-4AF9-8BDE-D54839E614E7}"/>
            </a:ext>
          </a:extLst>
        </xdr:cNvPr>
        <xdr:cNvSpPr txBox="1"/>
      </xdr:nvSpPr>
      <xdr:spPr>
        <a:xfrm>
          <a:off x="549088" y="89647"/>
          <a:ext cx="5167297" cy="18531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8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Энергетика</a:t>
          </a:r>
          <a:r>
            <a:rPr lang="ru-RU" sz="18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институтунун директору</a:t>
          </a:r>
          <a:r>
            <a:rPr lang="ru-RU" sz="1800" b="1" i="0">
              <a:effectLst/>
              <a:latin typeface="+mn-lt"/>
              <a:ea typeface="+mn-ea"/>
              <a:cs typeface="+mn-cs"/>
            </a:rPr>
            <a:t>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энергетического института / </a:t>
          </a:r>
          <a:endParaRPr kumimoji="0" lang="en-US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Тентиев Р.Б.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</a:t>
          </a:r>
          <a:r>
            <a:rPr lang="ru-RU" sz="1800" b="1" i="0" baseline="0">
              <a:effectLst/>
              <a:latin typeface="+mn-lt"/>
              <a:ea typeface="+mn-ea"/>
              <a:cs typeface="+mn-cs"/>
            </a:rPr>
            <a:t>_________________________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Tentiev R.B.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3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ж./г./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" name="Line 2266">
          <a:extLst>
            <a:ext uri="{FF2B5EF4-FFF2-40B4-BE49-F238E27FC236}">
              <a16:creationId xmlns:a16="http://schemas.microsoft.com/office/drawing/2014/main" xmlns="" id="{9EC5D33E-752B-42A1-9EB8-640530FB15AF}"/>
            </a:ext>
          </a:extLst>
        </xdr:cNvPr>
        <xdr:cNvSpPr>
          <a:spLocks noChangeShapeType="1"/>
        </xdr:cNvSpPr>
      </xdr:nvSpPr>
      <xdr:spPr bwMode="auto">
        <a:xfrm>
          <a:off x="9662160" y="654558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10</xdr:row>
      <xdr:rowOff>38100</xdr:rowOff>
    </xdr:from>
    <xdr:to>
      <xdr:col>7</xdr:col>
      <xdr:colOff>0</xdr:colOff>
      <xdr:row>10</xdr:row>
      <xdr:rowOff>142875</xdr:rowOff>
    </xdr:to>
    <xdr:sp macro="" textlink="">
      <xdr:nvSpPr>
        <xdr:cNvPr id="3" name="Line 4062">
          <a:extLst>
            <a:ext uri="{FF2B5EF4-FFF2-40B4-BE49-F238E27FC236}">
              <a16:creationId xmlns:a16="http://schemas.microsoft.com/office/drawing/2014/main" xmlns="" id="{E52549C0-669D-4A18-9343-ADC0A5FC7702}"/>
            </a:ext>
          </a:extLst>
        </xdr:cNvPr>
        <xdr:cNvSpPr>
          <a:spLocks noChangeShapeType="1"/>
        </xdr:cNvSpPr>
      </xdr:nvSpPr>
      <xdr:spPr bwMode="auto">
        <a:xfrm>
          <a:off x="9662160" y="6583680"/>
          <a:ext cx="0" cy="104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549088</xdr:colOff>
      <xdr:row>0</xdr:row>
      <xdr:rowOff>89647</xdr:rowOff>
    </xdr:from>
    <xdr:to>
      <xdr:col>1</xdr:col>
      <xdr:colOff>4901045</xdr:colOff>
      <xdr:row>5</xdr:row>
      <xdr:rowOff>136872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594F2087-8D8A-41F9-8CA1-D936974C3787}"/>
            </a:ext>
          </a:extLst>
        </xdr:cNvPr>
        <xdr:cNvSpPr txBox="1"/>
      </xdr:nvSpPr>
      <xdr:spPr>
        <a:xfrm>
          <a:off x="549088" y="89647"/>
          <a:ext cx="5205397" cy="185316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"БЕКИТЕМИН / УТВЕРЖДАЮ /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CONFIRM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ru-RU" sz="1800" b="1" i="0">
              <a:effectLst/>
              <a:latin typeface="Times New Roman" pitchFamily="18" charset="0"/>
              <a:ea typeface="+mn-ea"/>
              <a:cs typeface="Times New Roman" pitchFamily="18" charset="0"/>
            </a:rPr>
            <a:t>Энергетика</a:t>
          </a:r>
          <a:r>
            <a:rPr lang="ru-RU" sz="1800" b="1" i="0" baseline="0">
              <a:effectLst/>
              <a:latin typeface="Times New Roman" pitchFamily="18" charset="0"/>
              <a:ea typeface="+mn-ea"/>
              <a:cs typeface="Times New Roman" pitchFamily="18" charset="0"/>
            </a:rPr>
            <a:t> институтунун директору</a:t>
          </a:r>
          <a:r>
            <a:rPr lang="ru-RU" sz="1800" b="1" i="0">
              <a:effectLst/>
              <a:latin typeface="+mn-lt"/>
              <a:ea typeface="+mn-ea"/>
              <a:cs typeface="+mn-cs"/>
            </a:rPr>
            <a:t> /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Директор энергетического института / </a:t>
          </a:r>
          <a:endParaRPr kumimoji="0" lang="en-US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Dean of the Faculty of Energy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         Тентиев Р.Б.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</a:t>
          </a:r>
          <a:r>
            <a:rPr lang="ru-RU" sz="1800" b="1" i="0" baseline="0">
              <a:effectLst/>
              <a:latin typeface="+mn-lt"/>
              <a:ea typeface="+mn-ea"/>
              <a:cs typeface="+mn-cs"/>
            </a:rPr>
            <a:t>_________________________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 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Tentiev R.B.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 pitchFamily="18" charset="0"/>
            <a:ea typeface="+mn-ea"/>
            <a:cs typeface="Times New Roman" pitchFamily="18" charset="0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 pitchFamily="18" charset="0"/>
              <a:ea typeface="+mn-ea"/>
              <a:cs typeface="Times New Roman" pitchFamily="18" charset="0"/>
            </a:rPr>
            <a:t>                        </a:t>
          </a: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"___"______________202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3</a:t>
          </a:r>
          <a:r>
            <a:rPr kumimoji="0" lang="ru-RU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   ж./г./</a:t>
          </a:r>
          <a:r>
            <a:rPr kumimoji="0" lang="en-US" sz="1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imes New Roman"/>
              <a:ea typeface="+mn-ea"/>
              <a:cs typeface="Times New Roman"/>
            </a:rPr>
            <a:t>y.</a:t>
          </a: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ru-RU" sz="1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Times New Roman"/>
            <a:ea typeface="+mn-ea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3"/>
  <sheetViews>
    <sheetView view="pageBreakPreview" topLeftCell="A10" zoomScale="115" zoomScaleNormal="100" zoomScaleSheetLayoutView="115" workbookViewId="0">
      <selection activeCell="AK13" sqref="AK13"/>
    </sheetView>
  </sheetViews>
  <sheetFormatPr defaultColWidth="9.21875" defaultRowHeight="13.2" x14ac:dyDescent="0.25"/>
  <cols>
    <col min="1" max="1" width="3" style="44" customWidth="1"/>
    <col min="2" max="22" width="2.5546875" style="44" customWidth="1"/>
    <col min="23" max="23" width="2.77734375" style="44" customWidth="1"/>
    <col min="24" max="24" width="2.5546875" style="44" customWidth="1"/>
    <col min="25" max="25" width="2.77734375" style="44" customWidth="1"/>
    <col min="26" max="31" width="2.5546875" style="44" customWidth="1"/>
    <col min="32" max="32" width="3" style="44" customWidth="1"/>
    <col min="33" max="33" width="2.5546875" style="44" customWidth="1"/>
    <col min="34" max="34" width="3.21875" style="44" customWidth="1"/>
    <col min="35" max="38" width="2.5546875" style="44" customWidth="1"/>
    <col min="39" max="39" width="2.44140625" style="44" customWidth="1"/>
    <col min="40" max="42" width="2.5546875" style="44" customWidth="1"/>
    <col min="43" max="43" width="3" style="44" customWidth="1"/>
    <col min="44" max="44" width="2.77734375" style="44" customWidth="1"/>
    <col min="45" max="49" width="2.5546875" style="44" customWidth="1"/>
    <col min="50" max="50" width="2.77734375" style="44" customWidth="1"/>
    <col min="51" max="53" width="2.5546875" style="44" customWidth="1"/>
    <col min="54" max="54" width="4" style="44" customWidth="1"/>
    <col min="55" max="55" width="5.21875" style="44" customWidth="1"/>
    <col min="56" max="56" width="3.77734375" style="44" customWidth="1"/>
    <col min="57" max="57" width="3.21875" style="44" customWidth="1"/>
    <col min="58" max="58" width="4.44140625" style="44" customWidth="1"/>
    <col min="59" max="59" width="4.21875" style="44" customWidth="1"/>
    <col min="60" max="60" width="3.77734375" style="44" customWidth="1"/>
    <col min="61" max="16384" width="9.21875" style="44"/>
  </cols>
  <sheetData>
    <row r="1" spans="1:62" s="5" customFormat="1" ht="33" customHeight="1" x14ac:dyDescent="0.25">
      <c r="A1" s="466" t="s">
        <v>53</v>
      </c>
      <c r="B1" s="466"/>
      <c r="C1" s="466"/>
      <c r="D1" s="466"/>
      <c r="E1" s="466"/>
      <c r="F1" s="466"/>
      <c r="G1" s="466"/>
      <c r="H1" s="466"/>
      <c r="I1" s="466"/>
      <c r="J1" s="466"/>
      <c r="K1" s="466"/>
      <c r="L1" s="466"/>
      <c r="M1" s="466"/>
      <c r="N1" s="466"/>
      <c r="O1" s="466"/>
      <c r="P1" s="466"/>
      <c r="Q1" s="466"/>
      <c r="R1" s="466"/>
      <c r="S1" s="466"/>
      <c r="T1" s="466"/>
      <c r="U1" s="466"/>
      <c r="V1" s="466"/>
      <c r="W1" s="466"/>
      <c r="X1" s="466"/>
      <c r="Y1" s="466"/>
      <c r="Z1" s="466"/>
      <c r="AA1" s="466"/>
      <c r="AB1" s="466"/>
      <c r="AC1" s="466"/>
      <c r="AD1" s="466"/>
      <c r="AE1" s="466"/>
      <c r="AF1" s="466"/>
      <c r="AG1" s="466"/>
      <c r="AH1" s="466"/>
      <c r="AI1" s="466"/>
      <c r="AJ1" s="466"/>
      <c r="AK1" s="466"/>
      <c r="AL1" s="466"/>
      <c r="AM1" s="466"/>
      <c r="AN1" s="466"/>
      <c r="AO1" s="466"/>
      <c r="AP1" s="466"/>
      <c r="AQ1" s="466"/>
      <c r="AR1" s="466"/>
      <c r="AS1" s="466"/>
      <c r="AT1" s="466"/>
      <c r="AU1" s="466"/>
      <c r="AV1" s="466"/>
      <c r="AW1" s="466"/>
      <c r="AX1" s="466"/>
      <c r="AY1" s="466"/>
      <c r="AZ1" s="466"/>
      <c r="BA1" s="466"/>
      <c r="BB1" s="466"/>
      <c r="BC1" s="466"/>
      <c r="BD1" s="466"/>
      <c r="BE1" s="466"/>
      <c r="BF1" s="466"/>
      <c r="BG1" s="466"/>
      <c r="BH1" s="466"/>
      <c r="BI1" s="10"/>
    </row>
    <row r="2" spans="1:62" s="5" customFormat="1" ht="35.25" customHeight="1" x14ac:dyDescent="0.3">
      <c r="A2" s="469" t="s">
        <v>54</v>
      </c>
      <c r="B2" s="469"/>
      <c r="C2" s="469"/>
      <c r="D2" s="469"/>
      <c r="E2" s="469"/>
      <c r="F2" s="469"/>
      <c r="G2" s="469"/>
      <c r="H2" s="469"/>
      <c r="I2" s="469"/>
      <c r="J2" s="469"/>
      <c r="K2" s="469"/>
      <c r="L2" s="469"/>
      <c r="M2" s="469"/>
      <c r="N2" s="469"/>
      <c r="O2" s="469"/>
      <c r="P2" s="469"/>
      <c r="Q2" s="469"/>
      <c r="R2" s="469"/>
      <c r="S2" s="469"/>
      <c r="T2" s="469"/>
      <c r="U2" s="469"/>
      <c r="V2" s="469"/>
      <c r="W2" s="469"/>
      <c r="X2" s="469"/>
      <c r="Y2" s="469"/>
      <c r="Z2" s="469"/>
      <c r="AA2" s="469"/>
      <c r="AB2" s="469"/>
      <c r="AC2" s="469"/>
      <c r="AD2" s="469"/>
      <c r="AE2" s="469"/>
      <c r="AF2" s="469"/>
      <c r="AG2" s="469"/>
      <c r="AH2" s="469"/>
      <c r="AI2" s="469"/>
      <c r="AJ2" s="469"/>
      <c r="AK2" s="469"/>
      <c r="AL2" s="469"/>
      <c r="AM2" s="469"/>
      <c r="AN2" s="469"/>
      <c r="AO2" s="469"/>
      <c r="AP2" s="469"/>
      <c r="AQ2" s="469"/>
      <c r="AR2" s="469"/>
      <c r="AS2" s="469"/>
      <c r="AT2" s="469"/>
      <c r="AU2" s="469"/>
      <c r="AV2" s="469"/>
      <c r="AW2" s="469"/>
      <c r="AX2" s="469"/>
      <c r="AY2" s="469"/>
      <c r="AZ2" s="469"/>
      <c r="BA2" s="469"/>
      <c r="BB2" s="469"/>
      <c r="BC2" s="469"/>
      <c r="BD2" s="469"/>
      <c r="BE2" s="469"/>
      <c r="BF2" s="469"/>
      <c r="BG2" s="469"/>
      <c r="BH2" s="469"/>
      <c r="BI2" s="11"/>
    </row>
    <row r="3" spans="1:62" s="5" customFormat="1" ht="37.5" customHeight="1" x14ac:dyDescent="0.25">
      <c r="A3" s="470" t="s">
        <v>55</v>
      </c>
      <c r="B3" s="470"/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70"/>
      <c r="Q3" s="470"/>
      <c r="R3" s="470"/>
      <c r="S3" s="470"/>
      <c r="T3" s="470"/>
      <c r="U3" s="470"/>
      <c r="V3" s="470"/>
      <c r="W3" s="470"/>
      <c r="X3" s="470"/>
      <c r="Y3" s="470"/>
      <c r="Z3" s="470"/>
      <c r="AA3" s="470"/>
      <c r="AB3" s="470"/>
      <c r="AC3" s="470"/>
      <c r="AD3" s="470"/>
      <c r="AE3" s="470"/>
      <c r="AF3" s="470"/>
      <c r="AG3" s="470"/>
      <c r="AH3" s="470"/>
      <c r="AI3" s="470"/>
      <c r="AJ3" s="470"/>
      <c r="AK3" s="470"/>
      <c r="AL3" s="470"/>
      <c r="AM3" s="470"/>
      <c r="AN3" s="470"/>
      <c r="AO3" s="470"/>
      <c r="AP3" s="470"/>
      <c r="AQ3" s="470"/>
      <c r="AR3" s="470"/>
      <c r="AS3" s="470"/>
      <c r="AT3" s="470"/>
      <c r="AU3" s="470"/>
      <c r="AV3" s="470"/>
      <c r="AW3" s="470"/>
      <c r="AX3" s="470"/>
      <c r="AY3" s="470"/>
      <c r="AZ3" s="470"/>
      <c r="BA3" s="470"/>
      <c r="BB3" s="470"/>
      <c r="BC3" s="470"/>
      <c r="BD3" s="470"/>
      <c r="BE3" s="470"/>
      <c r="BF3" s="470"/>
      <c r="BG3" s="470"/>
      <c r="BH3" s="470"/>
    </row>
    <row r="4" spans="1:62" s="5" customFormat="1" ht="25.5" customHeight="1" x14ac:dyDescent="0.25">
      <c r="A4" s="468" t="s">
        <v>78</v>
      </c>
      <c r="B4" s="468"/>
      <c r="C4" s="468"/>
      <c r="D4" s="468"/>
      <c r="E4" s="468"/>
      <c r="F4" s="468"/>
      <c r="G4" s="468"/>
      <c r="H4" s="468"/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8"/>
      <c r="V4" s="468"/>
      <c r="W4" s="468"/>
      <c r="X4" s="468"/>
      <c r="Y4" s="468"/>
      <c r="Z4" s="468"/>
      <c r="AA4" s="468"/>
      <c r="AB4" s="468"/>
      <c r="AC4" s="468"/>
      <c r="AD4" s="468"/>
      <c r="AE4" s="468"/>
      <c r="AF4" s="468"/>
      <c r="AG4" s="468"/>
      <c r="AH4" s="468"/>
      <c r="AI4" s="468"/>
      <c r="AJ4" s="468"/>
      <c r="AK4" s="468"/>
      <c r="AL4" s="468"/>
      <c r="AM4" s="468"/>
      <c r="AN4" s="468"/>
      <c r="AO4" s="468"/>
      <c r="AP4" s="468"/>
      <c r="AQ4" s="468"/>
      <c r="AR4" s="468"/>
      <c r="AS4" s="468"/>
      <c r="AT4" s="468"/>
      <c r="AU4" s="468"/>
      <c r="AV4" s="468"/>
      <c r="AW4" s="468"/>
      <c r="AX4" s="468"/>
      <c r="AY4" s="468"/>
      <c r="AZ4" s="468"/>
      <c r="BA4" s="468"/>
      <c r="BB4" s="468"/>
      <c r="BC4" s="468"/>
      <c r="BD4" s="468"/>
      <c r="BE4" s="468"/>
      <c r="BF4" s="468"/>
      <c r="BG4" s="468"/>
      <c r="BH4" s="468"/>
      <c r="BI4" s="12"/>
    </row>
    <row r="5" spans="1:62" s="5" customFormat="1" ht="14.25" customHeight="1" x14ac:dyDescent="0.25">
      <c r="A5" s="13"/>
      <c r="B5" s="13"/>
      <c r="C5" s="14"/>
      <c r="D5" s="13"/>
      <c r="E5" s="13"/>
      <c r="F5" s="13"/>
      <c r="G5" s="15"/>
      <c r="H5" s="16"/>
      <c r="I5" s="16"/>
      <c r="J5" s="16"/>
      <c r="K5" s="16"/>
      <c r="L5" s="16"/>
      <c r="M5" s="17"/>
      <c r="N5" s="16"/>
      <c r="O5" s="16"/>
      <c r="P5" s="16"/>
      <c r="Q5" s="16"/>
      <c r="R5" s="16"/>
      <c r="S5" s="16"/>
      <c r="T5" s="16"/>
      <c r="U5" s="16"/>
      <c r="V5" s="16"/>
      <c r="W5" s="16"/>
      <c r="X5" s="380"/>
      <c r="Y5" s="380"/>
      <c r="Z5" s="380"/>
      <c r="AA5" s="380"/>
      <c r="AB5" s="380"/>
      <c r="AC5" s="380"/>
      <c r="AD5" s="380"/>
      <c r="AE5" s="380"/>
      <c r="AF5" s="380"/>
      <c r="AG5" s="380"/>
      <c r="AH5" s="380"/>
      <c r="AI5" s="380"/>
      <c r="AJ5" s="380"/>
      <c r="AK5" s="380"/>
      <c r="AL5" s="380"/>
      <c r="AM5" s="380"/>
      <c r="AN5" s="380"/>
      <c r="AO5" s="380"/>
      <c r="AP5" s="380"/>
      <c r="AQ5" s="380"/>
      <c r="AR5" s="16"/>
      <c r="AS5" s="12"/>
      <c r="AT5" s="12"/>
      <c r="AU5" s="12"/>
      <c r="AV5" s="18"/>
      <c r="AW5" s="18"/>
      <c r="AX5" s="18"/>
      <c r="AY5" s="13"/>
      <c r="AZ5" s="13"/>
      <c r="BA5" s="13"/>
      <c r="BB5" s="19"/>
      <c r="BC5" s="19"/>
      <c r="BD5" s="19"/>
      <c r="BE5" s="19"/>
      <c r="BF5" s="19"/>
      <c r="BG5" s="19"/>
      <c r="BH5" s="19"/>
      <c r="BI5" s="12"/>
    </row>
    <row r="6" spans="1:62" s="5" customFormat="1" ht="16.5" customHeight="1" x14ac:dyDescent="0.25">
      <c r="A6" s="475" t="s">
        <v>176</v>
      </c>
      <c r="B6" s="475"/>
      <c r="C6" s="475"/>
      <c r="D6" s="475"/>
      <c r="E6" s="475"/>
      <c r="F6" s="475"/>
      <c r="G6" s="475"/>
      <c r="H6" s="475"/>
      <c r="I6" s="475"/>
      <c r="J6" s="475"/>
      <c r="K6" s="475"/>
      <c r="L6" s="475"/>
      <c r="M6" s="475"/>
      <c r="N6" s="475"/>
      <c r="O6" s="475"/>
      <c r="P6" s="475"/>
      <c r="Q6" s="475"/>
      <c r="R6" s="475"/>
      <c r="S6" s="475"/>
      <c r="T6" s="475"/>
      <c r="U6" s="475"/>
      <c r="V6" s="475"/>
      <c r="W6" s="475"/>
      <c r="X6" s="475"/>
      <c r="Y6" s="475"/>
      <c r="Z6" s="472" t="s">
        <v>280</v>
      </c>
      <c r="AA6" s="472"/>
      <c r="AB6" s="472"/>
      <c r="AC6" s="472"/>
      <c r="AD6" s="472"/>
      <c r="AE6" s="472"/>
      <c r="AF6" s="472"/>
      <c r="AG6" s="472"/>
      <c r="AH6" s="472"/>
      <c r="AI6" s="472"/>
      <c r="AJ6" s="472"/>
      <c r="AK6" s="472"/>
      <c r="AL6" s="472"/>
      <c r="AM6" s="472"/>
      <c r="AN6" s="472"/>
      <c r="AO6" s="472"/>
      <c r="AP6" s="472"/>
      <c r="AQ6" s="472"/>
      <c r="AR6" s="472"/>
      <c r="AS6" s="472"/>
      <c r="AT6" s="472"/>
      <c r="AU6" s="472"/>
      <c r="AV6" s="472"/>
      <c r="AW6" s="472"/>
      <c r="AX6" s="472"/>
      <c r="AY6" s="472"/>
      <c r="BJ6" s="12"/>
    </row>
    <row r="7" spans="1:62" s="5" customFormat="1" ht="16.5" customHeight="1" x14ac:dyDescent="0.25">
      <c r="A7" s="379"/>
      <c r="B7" s="379"/>
      <c r="C7" s="379"/>
      <c r="D7" s="379"/>
      <c r="E7" s="379"/>
      <c r="F7" s="379"/>
      <c r="G7" s="379"/>
      <c r="H7" s="379"/>
      <c r="I7" s="379"/>
      <c r="J7" s="379"/>
      <c r="K7" s="379"/>
      <c r="L7" s="379"/>
      <c r="M7" s="379"/>
      <c r="N7" s="379"/>
      <c r="O7" s="379"/>
      <c r="P7" s="379"/>
      <c r="Q7" s="379"/>
      <c r="R7" s="379"/>
      <c r="S7" s="379"/>
      <c r="T7" s="379"/>
      <c r="U7" s="379"/>
      <c r="V7" s="379"/>
      <c r="W7" s="379"/>
      <c r="X7" s="379"/>
      <c r="Y7" s="379"/>
      <c r="Z7" s="473"/>
      <c r="AA7" s="473"/>
      <c r="AB7" s="473"/>
      <c r="AC7" s="473"/>
      <c r="AD7" s="473"/>
      <c r="AE7" s="473"/>
      <c r="AF7" s="473"/>
      <c r="AG7" s="473"/>
      <c r="AH7" s="473"/>
      <c r="AI7" s="473"/>
      <c r="AJ7" s="473"/>
      <c r="AK7" s="473"/>
      <c r="AL7" s="473"/>
      <c r="AM7" s="473"/>
      <c r="AN7" s="473"/>
      <c r="AO7" s="473"/>
      <c r="AP7" s="473"/>
      <c r="AQ7" s="473"/>
      <c r="AR7" s="473"/>
      <c r="AS7" s="473"/>
      <c r="AT7" s="473"/>
      <c r="AU7" s="473"/>
      <c r="AV7" s="473"/>
      <c r="AW7" s="473"/>
      <c r="AX7" s="473"/>
      <c r="AY7" s="473"/>
      <c r="BJ7" s="12"/>
    </row>
    <row r="8" spans="1:62" s="5" customFormat="1" ht="16.5" customHeight="1" x14ac:dyDescent="0.3">
      <c r="A8" s="467" t="s">
        <v>232</v>
      </c>
      <c r="B8" s="467"/>
      <c r="C8" s="467"/>
      <c r="D8" s="467"/>
      <c r="E8" s="467"/>
      <c r="F8" s="467"/>
      <c r="G8" s="467"/>
      <c r="H8" s="467"/>
      <c r="I8" s="467"/>
      <c r="J8" s="467"/>
      <c r="K8" s="467"/>
      <c r="L8" s="467"/>
      <c r="M8" s="467"/>
      <c r="N8" s="467"/>
      <c r="O8" s="467"/>
      <c r="P8" s="467"/>
      <c r="Q8" s="467"/>
      <c r="R8" s="467"/>
      <c r="S8" s="467"/>
      <c r="T8" s="467"/>
      <c r="U8" s="467"/>
      <c r="V8" s="467"/>
      <c r="W8" s="467"/>
      <c r="X8" s="467"/>
      <c r="Y8" s="467"/>
      <c r="Z8" s="382" t="s">
        <v>362</v>
      </c>
      <c r="AA8" s="88"/>
      <c r="AB8" s="33"/>
      <c r="AC8" s="33"/>
      <c r="AD8" s="32"/>
      <c r="AE8" s="32"/>
      <c r="AF8" s="31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87"/>
      <c r="AV8" s="89"/>
      <c r="AW8" s="9"/>
      <c r="AX8" s="9"/>
      <c r="AY8" s="9"/>
      <c r="BJ8" s="12"/>
    </row>
    <row r="9" spans="1:62" s="5" customFormat="1" ht="16.5" customHeight="1" x14ac:dyDescent="0.3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379"/>
      <c r="N9" s="25"/>
      <c r="O9" s="24"/>
      <c r="P9" s="379"/>
      <c r="Q9" s="379"/>
      <c r="R9" s="379"/>
      <c r="S9" s="379"/>
      <c r="T9" s="379"/>
      <c r="U9" s="379"/>
      <c r="V9" s="379"/>
      <c r="W9" s="26"/>
      <c r="X9" s="379"/>
      <c r="Y9" s="379"/>
      <c r="Z9" s="8" t="s">
        <v>363</v>
      </c>
      <c r="AA9" s="88"/>
      <c r="AB9" s="33"/>
      <c r="AC9" s="33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87"/>
      <c r="AV9" s="89"/>
      <c r="AW9" s="9"/>
      <c r="AX9" s="9"/>
      <c r="AY9" s="9"/>
      <c r="BE9" s="5" t="s">
        <v>1</v>
      </c>
      <c r="BJ9" s="12"/>
    </row>
    <row r="10" spans="1:62" s="5" customFormat="1" ht="16.5" customHeight="1" x14ac:dyDescent="0.25">
      <c r="Z10" s="474" t="s">
        <v>364</v>
      </c>
      <c r="AA10" s="474"/>
      <c r="AB10" s="474"/>
      <c r="AC10" s="474"/>
      <c r="AD10" s="474"/>
      <c r="AE10" s="474"/>
      <c r="AF10" s="474"/>
      <c r="AG10" s="474"/>
      <c r="AH10" s="474"/>
      <c r="AI10" s="474"/>
      <c r="AJ10" s="474"/>
      <c r="AK10" s="474"/>
      <c r="AL10" s="474"/>
      <c r="AM10" s="474"/>
      <c r="AN10" s="474"/>
      <c r="AO10" s="474"/>
      <c r="AP10" s="474"/>
      <c r="AQ10" s="474"/>
      <c r="AR10" s="474"/>
      <c r="AS10" s="474"/>
      <c r="AT10" s="474"/>
      <c r="AU10" s="474"/>
      <c r="AV10" s="474"/>
      <c r="AW10" s="474"/>
      <c r="AX10" s="474"/>
      <c r="AY10" s="474"/>
      <c r="AZ10" s="474"/>
      <c r="BA10" s="28"/>
      <c r="BJ10" s="4"/>
    </row>
    <row r="11" spans="1:62" s="5" customFormat="1" ht="16.2" customHeight="1" x14ac:dyDescent="0.25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5"/>
      <c r="N11" s="25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474"/>
      <c r="AA11" s="474"/>
      <c r="AB11" s="474"/>
      <c r="AC11" s="474"/>
      <c r="AD11" s="474"/>
      <c r="AE11" s="474"/>
      <c r="AF11" s="474"/>
      <c r="AG11" s="474"/>
      <c r="AH11" s="474"/>
      <c r="AI11" s="474"/>
      <c r="AJ11" s="474"/>
      <c r="AK11" s="474"/>
      <c r="AL11" s="474"/>
      <c r="AM11" s="474"/>
      <c r="AN11" s="474"/>
      <c r="AO11" s="474"/>
      <c r="AP11" s="474"/>
      <c r="AQ11" s="474"/>
      <c r="AR11" s="474"/>
      <c r="AS11" s="474"/>
      <c r="AT11" s="474"/>
      <c r="AU11" s="474"/>
      <c r="AV11" s="474"/>
      <c r="AW11" s="474"/>
      <c r="AX11" s="474"/>
      <c r="AY11" s="474"/>
      <c r="AZ11" s="474"/>
      <c r="BJ11" s="12"/>
    </row>
    <row r="12" spans="1:62" s="5" customFormat="1" ht="16.2" customHeight="1" x14ac:dyDescent="0.3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5"/>
      <c r="N12" s="25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8"/>
      <c r="AA12" s="9"/>
      <c r="AB12" s="9"/>
      <c r="AC12" s="9"/>
      <c r="AD12" s="9"/>
      <c r="AE12" s="9"/>
      <c r="AF12" s="9"/>
      <c r="AG12" s="9"/>
      <c r="AH12" s="9"/>
      <c r="AI12" s="9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27"/>
      <c r="AV12" s="27"/>
      <c r="AW12" s="9"/>
      <c r="AX12" s="9"/>
      <c r="AY12" s="9"/>
      <c r="BJ12" s="12"/>
    </row>
    <row r="13" spans="1:62" s="5" customFormat="1" ht="18" customHeight="1" x14ac:dyDescent="0.3">
      <c r="A13" s="471" t="s">
        <v>119</v>
      </c>
      <c r="B13" s="471"/>
      <c r="C13" s="471"/>
      <c r="D13" s="471"/>
      <c r="E13" s="471"/>
      <c r="F13" s="471"/>
      <c r="G13" s="471"/>
      <c r="H13" s="471"/>
      <c r="I13" s="471"/>
      <c r="J13" s="471"/>
      <c r="K13" s="471"/>
      <c r="L13" s="471"/>
      <c r="M13" s="471"/>
      <c r="N13" s="471"/>
      <c r="O13" s="471"/>
      <c r="P13" s="471"/>
      <c r="Q13" s="471"/>
      <c r="R13" s="471"/>
      <c r="S13" s="471"/>
      <c r="T13" s="471"/>
      <c r="U13" s="471"/>
      <c r="V13" s="471"/>
      <c r="W13" s="471"/>
      <c r="X13" s="471"/>
      <c r="Y13" s="471"/>
      <c r="Z13" s="108" t="s">
        <v>117</v>
      </c>
      <c r="AA13" s="109"/>
      <c r="AB13" s="109"/>
      <c r="AC13" s="31"/>
      <c r="AD13" s="31"/>
      <c r="AE13" s="32"/>
      <c r="AF13" s="32"/>
      <c r="AG13" s="32"/>
      <c r="AH13" s="32"/>
      <c r="AI13" s="32"/>
      <c r="AJ13" s="32"/>
      <c r="AK13" s="32"/>
      <c r="AL13" s="21"/>
      <c r="AM13" s="21"/>
      <c r="AN13" s="21"/>
      <c r="AO13" s="21"/>
      <c r="AP13" s="21"/>
      <c r="AQ13" s="21"/>
      <c r="AR13" s="21"/>
      <c r="AS13" s="21"/>
      <c r="AT13" s="21"/>
      <c r="AU13" s="22"/>
      <c r="AV13" s="22"/>
      <c r="AW13" s="109"/>
      <c r="AX13" s="109"/>
      <c r="AY13" s="109"/>
      <c r="BJ13" s="12"/>
    </row>
    <row r="14" spans="1:62" s="5" customFormat="1" ht="27.6" customHeight="1" x14ac:dyDescent="0.25">
      <c r="A14" s="471" t="s">
        <v>79</v>
      </c>
      <c r="B14" s="471"/>
      <c r="C14" s="471"/>
      <c r="D14" s="471"/>
      <c r="E14" s="471"/>
      <c r="F14" s="471"/>
      <c r="G14" s="471"/>
      <c r="H14" s="471"/>
      <c r="I14" s="471"/>
      <c r="J14" s="471"/>
      <c r="K14" s="471"/>
      <c r="L14" s="471"/>
      <c r="M14" s="471"/>
      <c r="N14" s="471"/>
      <c r="O14" s="471"/>
      <c r="P14" s="471"/>
      <c r="Q14" s="471"/>
      <c r="R14" s="471"/>
      <c r="S14" s="471"/>
      <c r="T14" s="471"/>
      <c r="U14" s="471"/>
      <c r="V14" s="471"/>
      <c r="W14" s="471"/>
      <c r="X14" s="471"/>
      <c r="Y14" s="471"/>
      <c r="Z14" s="33" t="s">
        <v>252</v>
      </c>
      <c r="AA14" s="9"/>
      <c r="AB14" s="9"/>
      <c r="AC14" s="30"/>
      <c r="AD14" s="31"/>
      <c r="AE14" s="31"/>
      <c r="AF14" s="31"/>
      <c r="AG14" s="31"/>
      <c r="AH14" s="31"/>
      <c r="AI14" s="31"/>
      <c r="AJ14" s="31"/>
      <c r="AK14" s="31"/>
      <c r="AL14" s="29"/>
      <c r="AM14" s="29"/>
      <c r="AN14" s="29"/>
      <c r="AO14" s="29"/>
      <c r="AP14" s="29"/>
      <c r="AQ14" s="29"/>
      <c r="AR14" s="29"/>
      <c r="AS14" s="29"/>
      <c r="AT14" s="29"/>
      <c r="AU14" s="20"/>
      <c r="AV14" s="34"/>
      <c r="AW14" s="9"/>
      <c r="AX14" s="9"/>
      <c r="AY14" s="9"/>
      <c r="BJ14" s="12"/>
    </row>
    <row r="15" spans="1:62" s="5" customFormat="1" ht="16.5" customHeight="1" x14ac:dyDescent="0.25">
      <c r="A15" s="467" t="s">
        <v>68</v>
      </c>
      <c r="B15" s="467"/>
      <c r="C15" s="467"/>
      <c r="D15" s="467"/>
      <c r="E15" s="467"/>
      <c r="F15" s="467"/>
      <c r="G15" s="467"/>
      <c r="H15" s="467"/>
      <c r="I15" s="467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467"/>
      <c r="Z15" s="318" t="s">
        <v>253</v>
      </c>
      <c r="AA15" s="9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12"/>
      <c r="BA15" s="12"/>
      <c r="BB15" s="12"/>
      <c r="BC15" s="12"/>
      <c r="BD15" s="12"/>
      <c r="BE15" s="12"/>
      <c r="BF15" s="12"/>
      <c r="BG15" s="12"/>
      <c r="BH15" s="12"/>
      <c r="BI15" s="12"/>
    </row>
    <row r="16" spans="1:62" ht="12" customHeight="1" x14ac:dyDescent="0.4">
      <c r="A16" s="37"/>
      <c r="B16" s="37"/>
      <c r="C16" s="37"/>
      <c r="D16" s="37"/>
      <c r="E16" s="38"/>
      <c r="F16" s="39"/>
      <c r="G16" s="38"/>
      <c r="H16" s="37"/>
      <c r="I16" s="38"/>
      <c r="J16" s="38"/>
      <c r="K16" s="40"/>
      <c r="L16" s="41"/>
      <c r="M16" s="41"/>
      <c r="N16" s="41"/>
      <c r="O16" s="41"/>
      <c r="P16" s="37"/>
      <c r="Q16" s="37"/>
      <c r="R16" s="42"/>
      <c r="S16" s="37"/>
      <c r="T16" s="37"/>
      <c r="U16" s="37"/>
      <c r="V16" s="37"/>
      <c r="W16" s="37"/>
      <c r="X16" s="37"/>
      <c r="Y16" s="37"/>
      <c r="Z16" s="37"/>
      <c r="AA16" s="37"/>
      <c r="AB16" s="38"/>
      <c r="AC16" s="38"/>
      <c r="AD16" s="38"/>
      <c r="AE16" s="38"/>
      <c r="AF16" s="38"/>
      <c r="AG16" s="38"/>
      <c r="AH16" s="38"/>
      <c r="AI16" s="38"/>
      <c r="AJ16" s="38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</row>
    <row r="17" spans="1:60" s="45" customFormat="1" ht="37.5" customHeight="1" x14ac:dyDescent="0.25">
      <c r="A17" s="463" t="s">
        <v>80</v>
      </c>
      <c r="B17" s="464"/>
      <c r="C17" s="464"/>
      <c r="D17" s="464"/>
      <c r="E17" s="464"/>
      <c r="F17" s="464"/>
      <c r="G17" s="464"/>
      <c r="H17" s="464"/>
      <c r="I17" s="464"/>
      <c r="J17" s="464"/>
      <c r="K17" s="464"/>
      <c r="L17" s="464"/>
      <c r="M17" s="464"/>
      <c r="N17" s="464"/>
      <c r="O17" s="464"/>
      <c r="P17" s="464"/>
      <c r="Q17" s="464"/>
      <c r="R17" s="464"/>
      <c r="S17" s="464"/>
      <c r="T17" s="464"/>
      <c r="U17" s="464"/>
      <c r="V17" s="464"/>
      <c r="W17" s="464"/>
      <c r="X17" s="464"/>
      <c r="Y17" s="464"/>
      <c r="Z17" s="464"/>
      <c r="AA17" s="464"/>
      <c r="AB17" s="464"/>
      <c r="AC17" s="464"/>
      <c r="AD17" s="464"/>
      <c r="AE17" s="464"/>
      <c r="AF17" s="464"/>
      <c r="AG17" s="464"/>
      <c r="AH17" s="464"/>
      <c r="AI17" s="464"/>
      <c r="AJ17" s="464"/>
      <c r="AK17" s="464"/>
      <c r="AL17" s="464"/>
      <c r="AM17" s="464"/>
      <c r="AN17" s="464"/>
      <c r="AO17" s="464"/>
      <c r="AP17" s="464"/>
      <c r="AQ17" s="464"/>
      <c r="AR17" s="464"/>
      <c r="AS17" s="464"/>
      <c r="AT17" s="464"/>
      <c r="AU17" s="464"/>
      <c r="AV17" s="464"/>
      <c r="AW17" s="464"/>
      <c r="AX17" s="464"/>
      <c r="AY17" s="464"/>
      <c r="AZ17" s="464"/>
      <c r="BA17" s="465"/>
      <c r="BB17" s="476" t="s">
        <v>84</v>
      </c>
      <c r="BC17" s="477"/>
      <c r="BD17" s="477"/>
      <c r="BE17" s="477"/>
      <c r="BF17" s="477"/>
      <c r="BG17" s="477"/>
      <c r="BH17" s="478"/>
    </row>
    <row r="18" spans="1:60" s="45" customFormat="1" ht="12.75" customHeight="1" x14ac:dyDescent="0.25">
      <c r="A18" s="460" t="s">
        <v>45</v>
      </c>
      <c r="B18" s="454" t="s">
        <v>56</v>
      </c>
      <c r="C18" s="455"/>
      <c r="D18" s="455"/>
      <c r="E18" s="455"/>
      <c r="F18" s="456"/>
      <c r="G18" s="454" t="s">
        <v>57</v>
      </c>
      <c r="H18" s="455"/>
      <c r="I18" s="455"/>
      <c r="J18" s="456"/>
      <c r="K18" s="454" t="s">
        <v>58</v>
      </c>
      <c r="L18" s="455"/>
      <c r="M18" s="455"/>
      <c r="N18" s="456"/>
      <c r="O18" s="454" t="s">
        <v>59</v>
      </c>
      <c r="P18" s="455"/>
      <c r="Q18" s="455"/>
      <c r="R18" s="455"/>
      <c r="S18" s="456"/>
      <c r="T18" s="454" t="s">
        <v>60</v>
      </c>
      <c r="U18" s="455"/>
      <c r="V18" s="455"/>
      <c r="W18" s="456"/>
      <c r="X18" s="454" t="s">
        <v>61</v>
      </c>
      <c r="Y18" s="455"/>
      <c r="Z18" s="455"/>
      <c r="AA18" s="456"/>
      <c r="AB18" s="454" t="s">
        <v>62</v>
      </c>
      <c r="AC18" s="455"/>
      <c r="AD18" s="455"/>
      <c r="AE18" s="455"/>
      <c r="AF18" s="456"/>
      <c r="AG18" s="454" t="s">
        <v>64</v>
      </c>
      <c r="AH18" s="455"/>
      <c r="AI18" s="455"/>
      <c r="AJ18" s="456"/>
      <c r="AK18" s="454" t="s">
        <v>63</v>
      </c>
      <c r="AL18" s="455"/>
      <c r="AM18" s="455"/>
      <c r="AN18" s="456"/>
      <c r="AO18" s="454" t="s">
        <v>65</v>
      </c>
      <c r="AP18" s="455"/>
      <c r="AQ18" s="455"/>
      <c r="AR18" s="456"/>
      <c r="AS18" s="454" t="s">
        <v>66</v>
      </c>
      <c r="AT18" s="455"/>
      <c r="AU18" s="455"/>
      <c r="AV18" s="455"/>
      <c r="AW18" s="456"/>
      <c r="AX18" s="454" t="s">
        <v>67</v>
      </c>
      <c r="AY18" s="455"/>
      <c r="AZ18" s="455"/>
      <c r="BA18" s="456"/>
      <c r="BB18" s="457" t="s">
        <v>74</v>
      </c>
      <c r="BC18" s="457" t="s">
        <v>274</v>
      </c>
      <c r="BD18" s="457" t="s">
        <v>75</v>
      </c>
      <c r="BE18" s="457" t="s">
        <v>76</v>
      </c>
      <c r="BF18" s="457" t="s">
        <v>86</v>
      </c>
      <c r="BG18" s="457" t="s">
        <v>85</v>
      </c>
      <c r="BH18" s="457" t="s">
        <v>77</v>
      </c>
    </row>
    <row r="19" spans="1:60" s="45" customFormat="1" x14ac:dyDescent="0.2">
      <c r="A19" s="461"/>
      <c r="B19" s="124" t="s">
        <v>0</v>
      </c>
      <c r="C19" s="124" t="s">
        <v>3</v>
      </c>
      <c r="D19" s="124" t="s">
        <v>4</v>
      </c>
      <c r="E19" s="124" t="s">
        <v>5</v>
      </c>
      <c r="F19" s="124" t="s">
        <v>6</v>
      </c>
      <c r="G19" s="124" t="s">
        <v>7</v>
      </c>
      <c r="H19" s="124" t="s">
        <v>8</v>
      </c>
      <c r="I19" s="124" t="s">
        <v>9</v>
      </c>
      <c r="J19" s="124" t="s">
        <v>10</v>
      </c>
      <c r="K19" s="124" t="s">
        <v>11</v>
      </c>
      <c r="L19" s="124" t="s">
        <v>12</v>
      </c>
      <c r="M19" s="124" t="s">
        <v>13</v>
      </c>
      <c r="N19" s="124" t="s">
        <v>14</v>
      </c>
      <c r="O19" s="124" t="s">
        <v>0</v>
      </c>
      <c r="P19" s="124" t="s">
        <v>3</v>
      </c>
      <c r="Q19" s="124" t="s">
        <v>4</v>
      </c>
      <c r="R19" s="124" t="s">
        <v>5</v>
      </c>
      <c r="S19" s="124" t="s">
        <v>6</v>
      </c>
      <c r="T19" s="124" t="s">
        <v>15</v>
      </c>
      <c r="U19" s="124" t="s">
        <v>16</v>
      </c>
      <c r="V19" s="124" t="s">
        <v>17</v>
      </c>
      <c r="W19" s="124" t="s">
        <v>18</v>
      </c>
      <c r="X19" s="124" t="s">
        <v>2</v>
      </c>
      <c r="Y19" s="124" t="s">
        <v>19</v>
      </c>
      <c r="Z19" s="124" t="s">
        <v>20</v>
      </c>
      <c r="AA19" s="124" t="s">
        <v>21</v>
      </c>
      <c r="AB19" s="124" t="s">
        <v>2</v>
      </c>
      <c r="AC19" s="124" t="s">
        <v>19</v>
      </c>
      <c r="AD19" s="124" t="s">
        <v>20</v>
      </c>
      <c r="AE19" s="124" t="s">
        <v>21</v>
      </c>
      <c r="AF19" s="124" t="s">
        <v>22</v>
      </c>
      <c r="AG19" s="124" t="s">
        <v>7</v>
      </c>
      <c r="AH19" s="124" t="s">
        <v>8</v>
      </c>
      <c r="AI19" s="124" t="s">
        <v>9</v>
      </c>
      <c r="AJ19" s="124" t="s">
        <v>10</v>
      </c>
      <c r="AK19" s="124">
        <v>4</v>
      </c>
      <c r="AL19" s="124" t="s">
        <v>23</v>
      </c>
      <c r="AM19" s="124" t="s">
        <v>24</v>
      </c>
      <c r="AN19" s="124" t="s">
        <v>25</v>
      </c>
      <c r="AO19" s="124" t="s">
        <v>0</v>
      </c>
      <c r="AP19" s="124" t="s">
        <v>3</v>
      </c>
      <c r="AQ19" s="124" t="s">
        <v>4</v>
      </c>
      <c r="AR19" s="124" t="s">
        <v>5</v>
      </c>
      <c r="AS19" s="124" t="s">
        <v>6</v>
      </c>
      <c r="AT19" s="124" t="s">
        <v>7</v>
      </c>
      <c r="AU19" s="124" t="s">
        <v>8</v>
      </c>
      <c r="AV19" s="124" t="s">
        <v>9</v>
      </c>
      <c r="AW19" s="124" t="s">
        <v>10</v>
      </c>
      <c r="AX19" s="124">
        <v>3</v>
      </c>
      <c r="AY19" s="124">
        <v>7</v>
      </c>
      <c r="AZ19" s="124">
        <v>14</v>
      </c>
      <c r="BA19" s="124">
        <v>21</v>
      </c>
      <c r="BB19" s="458"/>
      <c r="BC19" s="458"/>
      <c r="BD19" s="458"/>
      <c r="BE19" s="458"/>
      <c r="BF19" s="458"/>
      <c r="BG19" s="458"/>
      <c r="BH19" s="458"/>
    </row>
    <row r="20" spans="1:60" s="45" customFormat="1" x14ac:dyDescent="0.2">
      <c r="A20" s="461"/>
      <c r="B20" s="124" t="s">
        <v>26</v>
      </c>
      <c r="C20" s="124" t="s">
        <v>27</v>
      </c>
      <c r="D20" s="124" t="s">
        <v>28</v>
      </c>
      <c r="E20" s="124" t="s">
        <v>29</v>
      </c>
      <c r="F20" s="124" t="s">
        <v>15</v>
      </c>
      <c r="G20" s="124" t="s">
        <v>16</v>
      </c>
      <c r="H20" s="124" t="s">
        <v>17</v>
      </c>
      <c r="I20" s="124" t="s">
        <v>18</v>
      </c>
      <c r="J20" s="124" t="s">
        <v>2</v>
      </c>
      <c r="K20" s="124" t="s">
        <v>19</v>
      </c>
      <c r="L20" s="124" t="s">
        <v>20</v>
      </c>
      <c r="M20" s="124" t="s">
        <v>21</v>
      </c>
      <c r="N20" s="124" t="s">
        <v>22</v>
      </c>
      <c r="O20" s="124" t="s">
        <v>26</v>
      </c>
      <c r="P20" s="124" t="s">
        <v>27</v>
      </c>
      <c r="Q20" s="124" t="s">
        <v>28</v>
      </c>
      <c r="R20" s="124" t="s">
        <v>29</v>
      </c>
      <c r="S20" s="124" t="s">
        <v>30</v>
      </c>
      <c r="T20" s="124" t="s">
        <v>23</v>
      </c>
      <c r="U20" s="124" t="s">
        <v>24</v>
      </c>
      <c r="V20" s="124" t="s">
        <v>25</v>
      </c>
      <c r="W20" s="124" t="s">
        <v>0</v>
      </c>
      <c r="X20" s="124" t="s">
        <v>3</v>
      </c>
      <c r="Y20" s="124" t="s">
        <v>4</v>
      </c>
      <c r="Z20" s="124" t="s">
        <v>5</v>
      </c>
      <c r="AA20" s="124" t="s">
        <v>0</v>
      </c>
      <c r="AB20" s="124" t="s">
        <v>3</v>
      </c>
      <c r="AC20" s="124" t="s">
        <v>4</v>
      </c>
      <c r="AD20" s="124" t="s">
        <v>5</v>
      </c>
      <c r="AE20" s="124" t="s">
        <v>6</v>
      </c>
      <c r="AF20" s="124" t="s">
        <v>15</v>
      </c>
      <c r="AG20" s="124" t="s">
        <v>16</v>
      </c>
      <c r="AH20" s="124" t="s">
        <v>17</v>
      </c>
      <c r="AI20" s="124" t="s">
        <v>18</v>
      </c>
      <c r="AJ20" s="124" t="s">
        <v>11</v>
      </c>
      <c r="AK20" s="124" t="s">
        <v>12</v>
      </c>
      <c r="AL20" s="124" t="s">
        <v>13</v>
      </c>
      <c r="AM20" s="124" t="s">
        <v>14</v>
      </c>
      <c r="AN20" s="124" t="s">
        <v>31</v>
      </c>
      <c r="AO20" s="124" t="s">
        <v>26</v>
      </c>
      <c r="AP20" s="124" t="s">
        <v>27</v>
      </c>
      <c r="AQ20" s="124" t="s">
        <v>28</v>
      </c>
      <c r="AR20" s="124" t="s">
        <v>29</v>
      </c>
      <c r="AS20" s="124" t="s">
        <v>15</v>
      </c>
      <c r="AT20" s="124" t="s">
        <v>16</v>
      </c>
      <c r="AU20" s="124" t="s">
        <v>17</v>
      </c>
      <c r="AV20" s="124" t="s">
        <v>18</v>
      </c>
      <c r="AW20" s="124">
        <v>2</v>
      </c>
      <c r="AX20" s="124">
        <v>6</v>
      </c>
      <c r="AY20" s="124">
        <v>13</v>
      </c>
      <c r="AZ20" s="124">
        <v>20</v>
      </c>
      <c r="BA20" s="124">
        <v>27</v>
      </c>
      <c r="BB20" s="458"/>
      <c r="BC20" s="458"/>
      <c r="BD20" s="458"/>
      <c r="BE20" s="458"/>
      <c r="BF20" s="458"/>
      <c r="BG20" s="458"/>
      <c r="BH20" s="458"/>
    </row>
    <row r="21" spans="1:60" s="45" customFormat="1" ht="30.75" customHeight="1" x14ac:dyDescent="0.2">
      <c r="A21" s="462"/>
      <c r="B21" s="125">
        <v>1</v>
      </c>
      <c r="C21" s="125">
        <v>2</v>
      </c>
      <c r="D21" s="125">
        <v>3</v>
      </c>
      <c r="E21" s="125">
        <v>4</v>
      </c>
      <c r="F21" s="125">
        <v>5</v>
      </c>
      <c r="G21" s="125">
        <v>6</v>
      </c>
      <c r="H21" s="46">
        <v>7</v>
      </c>
      <c r="I21" s="125">
        <v>8</v>
      </c>
      <c r="J21" s="125">
        <v>9</v>
      </c>
      <c r="K21" s="125">
        <v>10</v>
      </c>
      <c r="L21" s="125">
        <v>11</v>
      </c>
      <c r="M21" s="125">
        <v>12</v>
      </c>
      <c r="N21" s="125">
        <v>13</v>
      </c>
      <c r="O21" s="125">
        <v>14</v>
      </c>
      <c r="P21" s="125">
        <v>15</v>
      </c>
      <c r="Q21" s="125">
        <v>16</v>
      </c>
      <c r="R21" s="125">
        <v>17</v>
      </c>
      <c r="S21" s="125">
        <v>18</v>
      </c>
      <c r="T21" s="125">
        <v>19</v>
      </c>
      <c r="U21" s="125">
        <v>20</v>
      </c>
      <c r="V21" s="125">
        <v>21</v>
      </c>
      <c r="W21" s="125">
        <v>22</v>
      </c>
      <c r="X21" s="125">
        <v>23</v>
      </c>
      <c r="Y21" s="125">
        <v>24</v>
      </c>
      <c r="Z21" s="125">
        <v>25</v>
      </c>
      <c r="AA21" s="125">
        <v>26</v>
      </c>
      <c r="AB21" s="125">
        <v>27</v>
      </c>
      <c r="AC21" s="125">
        <v>28</v>
      </c>
      <c r="AD21" s="125">
        <v>29</v>
      </c>
      <c r="AE21" s="125">
        <v>30</v>
      </c>
      <c r="AF21" s="125">
        <v>31</v>
      </c>
      <c r="AG21" s="125">
        <v>32</v>
      </c>
      <c r="AH21" s="125">
        <v>33</v>
      </c>
      <c r="AI21" s="125">
        <v>34</v>
      </c>
      <c r="AJ21" s="125">
        <v>35</v>
      </c>
      <c r="AK21" s="125">
        <v>36</v>
      </c>
      <c r="AL21" s="125">
        <v>37</v>
      </c>
      <c r="AM21" s="125">
        <v>38</v>
      </c>
      <c r="AN21" s="125">
        <v>39</v>
      </c>
      <c r="AO21" s="125">
        <v>40</v>
      </c>
      <c r="AP21" s="125">
        <v>41</v>
      </c>
      <c r="AQ21" s="125">
        <v>42</v>
      </c>
      <c r="AR21" s="125">
        <v>43</v>
      </c>
      <c r="AS21" s="125">
        <v>44</v>
      </c>
      <c r="AT21" s="125">
        <v>45</v>
      </c>
      <c r="AU21" s="125">
        <v>46</v>
      </c>
      <c r="AV21" s="125">
        <v>47</v>
      </c>
      <c r="AW21" s="125">
        <v>48</v>
      </c>
      <c r="AX21" s="125">
        <v>49</v>
      </c>
      <c r="AY21" s="125">
        <v>50</v>
      </c>
      <c r="AZ21" s="125">
        <v>51</v>
      </c>
      <c r="BA21" s="125">
        <v>52</v>
      </c>
      <c r="BB21" s="459"/>
      <c r="BC21" s="459"/>
      <c r="BD21" s="459"/>
      <c r="BE21" s="459"/>
      <c r="BF21" s="459"/>
      <c r="BG21" s="459"/>
      <c r="BH21" s="459"/>
    </row>
    <row r="22" spans="1:60" s="45" customFormat="1" ht="13.5" customHeight="1" x14ac:dyDescent="0.25">
      <c r="A22" s="47">
        <v>1</v>
      </c>
      <c r="B22" s="128"/>
      <c r="C22" s="128"/>
      <c r="D22" s="126"/>
      <c r="E22" s="126"/>
      <c r="F22" s="126"/>
      <c r="G22" s="126"/>
      <c r="H22" s="126"/>
      <c r="I22" s="127"/>
      <c r="J22" s="124"/>
      <c r="K22" s="126"/>
      <c r="L22" s="126"/>
      <c r="M22" s="126"/>
      <c r="N22" s="126"/>
      <c r="O22" s="126"/>
      <c r="P22" s="126"/>
      <c r="Q22" s="126"/>
      <c r="R22" s="120"/>
      <c r="S22" s="120"/>
      <c r="T22" s="120"/>
      <c r="U22" s="128"/>
      <c r="V22" s="128"/>
      <c r="W22" s="128"/>
      <c r="X22" s="128"/>
      <c r="Y22" s="128"/>
      <c r="Z22" s="128"/>
      <c r="AA22" s="126"/>
      <c r="AB22" s="126"/>
      <c r="AC22" s="127"/>
      <c r="AD22" s="127"/>
      <c r="AE22" s="124"/>
      <c r="AF22" s="126"/>
      <c r="AG22" s="124"/>
      <c r="AH22" s="124"/>
      <c r="AI22" s="124"/>
      <c r="AJ22" s="124"/>
      <c r="AK22" s="126"/>
      <c r="AL22" s="120"/>
      <c r="AM22" s="120"/>
      <c r="AN22" s="120"/>
      <c r="AO22" s="128" t="s">
        <v>32</v>
      </c>
      <c r="AP22" s="128" t="s">
        <v>32</v>
      </c>
      <c r="AQ22" s="128" t="s">
        <v>32</v>
      </c>
      <c r="AR22" s="128" t="s">
        <v>32</v>
      </c>
      <c r="AS22" s="128" t="s">
        <v>32</v>
      </c>
      <c r="AT22" s="128" t="s">
        <v>32</v>
      </c>
      <c r="AU22" s="128" t="s">
        <v>32</v>
      </c>
      <c r="AV22" s="128" t="s">
        <v>32</v>
      </c>
      <c r="AW22" s="128" t="s">
        <v>32</v>
      </c>
      <c r="AX22" s="128" t="s">
        <v>32</v>
      </c>
      <c r="AY22" s="128" t="s">
        <v>32</v>
      </c>
      <c r="AZ22" s="128" t="s">
        <v>32</v>
      </c>
      <c r="BA22" s="128" t="s">
        <v>32</v>
      </c>
      <c r="BB22" s="110">
        <f>SUM(BC22:BH22)</f>
        <v>52</v>
      </c>
      <c r="BC22" s="48">
        <v>33</v>
      </c>
      <c r="BD22" s="48">
        <v>6</v>
      </c>
      <c r="BE22" s="48"/>
      <c r="BF22" s="48"/>
      <c r="BG22" s="48"/>
      <c r="BH22" s="48">
        <v>13</v>
      </c>
    </row>
    <row r="23" spans="1:60" s="45" customFormat="1" x14ac:dyDescent="0.25">
      <c r="A23" s="47">
        <v>2</v>
      </c>
      <c r="B23" s="128"/>
      <c r="C23" s="128"/>
      <c r="D23" s="126"/>
      <c r="E23" s="126"/>
      <c r="F23" s="126"/>
      <c r="G23" s="126"/>
      <c r="H23" s="126"/>
      <c r="I23" s="127"/>
      <c r="J23" s="124"/>
      <c r="K23" s="126"/>
      <c r="L23" s="126"/>
      <c r="M23" s="126"/>
      <c r="N23" s="126"/>
      <c r="O23" s="126"/>
      <c r="P23" s="126"/>
      <c r="Q23" s="126"/>
      <c r="R23" s="120"/>
      <c r="S23" s="120"/>
      <c r="T23" s="120"/>
      <c r="U23" s="128"/>
      <c r="V23" s="128"/>
      <c r="W23" s="128"/>
      <c r="X23" s="128"/>
      <c r="Y23" s="128"/>
      <c r="Z23" s="128"/>
      <c r="AA23" s="123"/>
      <c r="AB23" s="126"/>
      <c r="AC23" s="127"/>
      <c r="AD23" s="127"/>
      <c r="AE23" s="124"/>
      <c r="AF23" s="126"/>
      <c r="AG23" s="124"/>
      <c r="AH23" s="124"/>
      <c r="AI23" s="126"/>
      <c r="AJ23" s="124"/>
      <c r="AK23" s="126"/>
      <c r="AL23" s="120"/>
      <c r="AM23" s="120"/>
      <c r="AN23" s="120"/>
      <c r="AO23" s="128" t="s">
        <v>32</v>
      </c>
      <c r="AP23" s="128" t="s">
        <v>32</v>
      </c>
      <c r="AQ23" s="128" t="s">
        <v>32</v>
      </c>
      <c r="AR23" s="128" t="s">
        <v>32</v>
      </c>
      <c r="AS23" s="128" t="s">
        <v>32</v>
      </c>
      <c r="AT23" s="128" t="s">
        <v>32</v>
      </c>
      <c r="AU23" s="128" t="s">
        <v>32</v>
      </c>
      <c r="AV23" s="128" t="s">
        <v>32</v>
      </c>
      <c r="AW23" s="128" t="s">
        <v>32</v>
      </c>
      <c r="AX23" s="128" t="s">
        <v>32</v>
      </c>
      <c r="AY23" s="128" t="s">
        <v>32</v>
      </c>
      <c r="AZ23" s="128" t="s">
        <v>32</v>
      </c>
      <c r="BA23" s="128" t="s">
        <v>32</v>
      </c>
      <c r="BB23" s="110">
        <f t="shared" ref="BB23:BB26" si="0">SUM(BC23:BH23)</f>
        <v>52</v>
      </c>
      <c r="BC23" s="48">
        <v>33</v>
      </c>
      <c r="BD23" s="48">
        <v>6</v>
      </c>
      <c r="BE23" s="48"/>
      <c r="BF23" s="48"/>
      <c r="BG23" s="48"/>
      <c r="BH23" s="48">
        <v>13</v>
      </c>
    </row>
    <row r="24" spans="1:60" s="45" customFormat="1" x14ac:dyDescent="0.25">
      <c r="A24" s="47">
        <v>3</v>
      </c>
      <c r="B24" s="128"/>
      <c r="C24" s="128"/>
      <c r="D24" s="126"/>
      <c r="E24" s="126"/>
      <c r="F24" s="126"/>
      <c r="G24" s="126"/>
      <c r="H24" s="126"/>
      <c r="I24" s="127"/>
      <c r="J24" s="124"/>
      <c r="K24" s="126"/>
      <c r="L24" s="126"/>
      <c r="M24" s="126"/>
      <c r="N24" s="126"/>
      <c r="O24" s="126"/>
      <c r="P24" s="126"/>
      <c r="Q24" s="126"/>
      <c r="R24" s="120"/>
      <c r="S24" s="120"/>
      <c r="T24" s="120"/>
      <c r="U24" s="128"/>
      <c r="V24" s="128"/>
      <c r="W24" s="128"/>
      <c r="X24" s="128"/>
      <c r="Y24" s="128"/>
      <c r="Z24" s="128"/>
      <c r="AA24" s="130"/>
      <c r="AB24" s="130"/>
      <c r="AC24" s="127"/>
      <c r="AD24" s="127"/>
      <c r="AE24" s="124"/>
      <c r="AF24" s="126"/>
      <c r="AG24" s="124"/>
      <c r="AH24" s="124"/>
      <c r="AI24" s="126"/>
      <c r="AJ24" s="124"/>
      <c r="AK24" s="126"/>
      <c r="AL24" s="120"/>
      <c r="AM24" s="120"/>
      <c r="AN24" s="120"/>
      <c r="AO24" s="128" t="s">
        <v>32</v>
      </c>
      <c r="AP24" s="128" t="s">
        <v>32</v>
      </c>
      <c r="AQ24" s="128" t="s">
        <v>32</v>
      </c>
      <c r="AR24" s="128" t="s">
        <v>32</v>
      </c>
      <c r="AS24" s="128" t="s">
        <v>32</v>
      </c>
      <c r="AT24" s="128" t="s">
        <v>32</v>
      </c>
      <c r="AU24" s="128" t="s">
        <v>32</v>
      </c>
      <c r="AV24" s="128" t="s">
        <v>32</v>
      </c>
      <c r="AW24" s="128" t="s">
        <v>32</v>
      </c>
      <c r="AX24" s="128" t="s">
        <v>32</v>
      </c>
      <c r="AY24" s="128" t="s">
        <v>32</v>
      </c>
      <c r="AZ24" s="128" t="s">
        <v>32</v>
      </c>
      <c r="BA24" s="128" t="s">
        <v>32</v>
      </c>
      <c r="BB24" s="110">
        <f t="shared" si="0"/>
        <v>52</v>
      </c>
      <c r="BC24" s="48">
        <v>33</v>
      </c>
      <c r="BD24" s="48">
        <v>6</v>
      </c>
      <c r="BE24" s="48"/>
      <c r="BF24" s="48"/>
      <c r="BG24" s="48"/>
      <c r="BH24" s="48">
        <v>13</v>
      </c>
    </row>
    <row r="25" spans="1:60" s="45" customFormat="1" x14ac:dyDescent="0.25">
      <c r="A25" s="47">
        <v>4</v>
      </c>
      <c r="B25" s="128"/>
      <c r="C25" s="128"/>
      <c r="D25" s="126"/>
      <c r="E25" s="126"/>
      <c r="F25" s="126"/>
      <c r="G25" s="126"/>
      <c r="H25" s="126"/>
      <c r="I25" s="127"/>
      <c r="J25" s="124"/>
      <c r="K25" s="126"/>
      <c r="L25" s="126"/>
      <c r="M25" s="126"/>
      <c r="N25" s="126"/>
      <c r="O25" s="126"/>
      <c r="P25" s="126"/>
      <c r="Q25" s="126"/>
      <c r="R25" s="120"/>
      <c r="S25" s="120"/>
      <c r="T25" s="120"/>
      <c r="U25" s="128"/>
      <c r="V25" s="128"/>
      <c r="W25" s="128"/>
      <c r="X25" s="128"/>
      <c r="Y25" s="128"/>
      <c r="Z25" s="128"/>
      <c r="AA25" s="130"/>
      <c r="AB25" s="130"/>
      <c r="AC25" s="127"/>
      <c r="AD25" s="127"/>
      <c r="AE25" s="124"/>
      <c r="AF25" s="126"/>
      <c r="AG25" s="124"/>
      <c r="AH25" s="124"/>
      <c r="AI25" s="126"/>
      <c r="AJ25" s="124"/>
      <c r="AK25" s="126"/>
      <c r="AL25" s="120"/>
      <c r="AM25" s="120"/>
      <c r="AN25" s="120"/>
      <c r="AO25" s="128" t="s">
        <v>32</v>
      </c>
      <c r="AP25" s="128" t="s">
        <v>32</v>
      </c>
      <c r="AQ25" s="128" t="s">
        <v>32</v>
      </c>
      <c r="AR25" s="128" t="s">
        <v>32</v>
      </c>
      <c r="AS25" s="128" t="s">
        <v>32</v>
      </c>
      <c r="AT25" s="128" t="s">
        <v>32</v>
      </c>
      <c r="AU25" s="128" t="s">
        <v>32</v>
      </c>
      <c r="AV25" s="128" t="s">
        <v>32</v>
      </c>
      <c r="AW25" s="128" t="s">
        <v>32</v>
      </c>
      <c r="AX25" s="128" t="s">
        <v>32</v>
      </c>
      <c r="AY25" s="128" t="s">
        <v>32</v>
      </c>
      <c r="AZ25" s="128" t="s">
        <v>32</v>
      </c>
      <c r="BA25" s="128" t="s">
        <v>32</v>
      </c>
      <c r="BB25" s="110">
        <f t="shared" ref="BB25" si="1">SUM(BC25:BH25)</f>
        <v>52</v>
      </c>
      <c r="BC25" s="48">
        <v>33</v>
      </c>
      <c r="BD25" s="48">
        <v>6</v>
      </c>
      <c r="BE25" s="48"/>
      <c r="BF25" s="48"/>
      <c r="BG25" s="48"/>
      <c r="BH25" s="48">
        <v>13</v>
      </c>
    </row>
    <row r="26" spans="1:60" s="45" customFormat="1" x14ac:dyDescent="0.25">
      <c r="A26" s="47">
        <v>5</v>
      </c>
      <c r="B26" s="128"/>
      <c r="C26" s="128"/>
      <c r="D26" s="126"/>
      <c r="E26" s="126"/>
      <c r="F26" s="126"/>
      <c r="G26" s="126"/>
      <c r="H26" s="126"/>
      <c r="I26" s="127"/>
      <c r="J26" s="124"/>
      <c r="K26" s="126"/>
      <c r="L26" s="126"/>
      <c r="M26" s="126"/>
      <c r="N26" s="126"/>
      <c r="O26" s="129"/>
      <c r="P26" s="124"/>
      <c r="Q26" s="126"/>
      <c r="R26" s="120"/>
      <c r="S26" s="120"/>
      <c r="T26" s="120"/>
      <c r="U26" s="126" t="s">
        <v>33</v>
      </c>
      <c r="V26" s="126" t="s">
        <v>33</v>
      </c>
      <c r="W26" s="126" t="s">
        <v>33</v>
      </c>
      <c r="X26" s="126" t="s">
        <v>33</v>
      </c>
      <c r="Y26" s="126" t="s">
        <v>33</v>
      </c>
      <c r="Z26" s="126" t="s">
        <v>33</v>
      </c>
      <c r="AA26" s="126" t="s">
        <v>33</v>
      </c>
      <c r="AB26" s="126" t="s">
        <v>33</v>
      </c>
      <c r="AC26" s="126" t="s">
        <v>33</v>
      </c>
      <c r="AD26" s="126" t="s">
        <v>33</v>
      </c>
      <c r="AE26" s="319" t="s">
        <v>37</v>
      </c>
      <c r="AF26" s="319" t="s">
        <v>35</v>
      </c>
      <c r="AG26" s="131" t="s">
        <v>34</v>
      </c>
      <c r="AH26" s="131" t="s">
        <v>34</v>
      </c>
      <c r="AI26" s="131" t="s">
        <v>34</v>
      </c>
      <c r="AJ26" s="131" t="s">
        <v>34</v>
      </c>
      <c r="AK26" s="131" t="s">
        <v>34</v>
      </c>
      <c r="AL26" s="131" t="s">
        <v>34</v>
      </c>
      <c r="AM26" s="131" t="s">
        <v>34</v>
      </c>
      <c r="AN26" s="131" t="s">
        <v>34</v>
      </c>
      <c r="AO26" s="131" t="s">
        <v>34</v>
      </c>
      <c r="AP26" s="131" t="s">
        <v>34</v>
      </c>
      <c r="AQ26" s="126" t="s">
        <v>39</v>
      </c>
      <c r="AR26" s="126" t="s">
        <v>39</v>
      </c>
      <c r="AS26" s="128" t="s">
        <v>32</v>
      </c>
      <c r="AT26" s="128" t="s">
        <v>32</v>
      </c>
      <c r="AU26" s="128" t="s">
        <v>32</v>
      </c>
      <c r="AV26" s="128" t="s">
        <v>32</v>
      </c>
      <c r="AW26" s="128" t="s">
        <v>32</v>
      </c>
      <c r="AX26" s="128" t="s">
        <v>32</v>
      </c>
      <c r="AY26" s="128" t="s">
        <v>32</v>
      </c>
      <c r="AZ26" s="128" t="s">
        <v>32</v>
      </c>
      <c r="BA26" s="128" t="s">
        <v>32</v>
      </c>
      <c r="BB26" s="110">
        <f t="shared" si="0"/>
        <v>52</v>
      </c>
      <c r="BC26" s="48">
        <v>16</v>
      </c>
      <c r="BD26" s="48">
        <v>3</v>
      </c>
      <c r="BE26" s="48">
        <v>10</v>
      </c>
      <c r="BF26" s="48">
        <v>10</v>
      </c>
      <c r="BG26" s="48">
        <v>4</v>
      </c>
      <c r="BH26" s="48">
        <v>9</v>
      </c>
    </row>
    <row r="27" spans="1:60" s="51" customFormat="1" ht="13.8" x14ac:dyDescent="0.25">
      <c r="A27" s="6"/>
      <c r="B27" s="49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0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292" t="s">
        <v>73</v>
      </c>
      <c r="AU27" s="52"/>
      <c r="AW27" s="6"/>
      <c r="AX27" s="6"/>
      <c r="AZ27" s="6"/>
      <c r="BA27" s="6"/>
      <c r="BB27" s="53">
        <f>SUM(BC27:BH27)</f>
        <v>260</v>
      </c>
      <c r="BC27" s="53">
        <f t="shared" ref="BC27:BH27" si="2">SUM(BC22:BC26)</f>
        <v>148</v>
      </c>
      <c r="BD27" s="53">
        <f t="shared" si="2"/>
        <v>27</v>
      </c>
      <c r="BE27" s="53">
        <f t="shared" si="2"/>
        <v>10</v>
      </c>
      <c r="BF27" s="53">
        <f t="shared" si="2"/>
        <v>10</v>
      </c>
      <c r="BG27" s="53">
        <f t="shared" si="2"/>
        <v>4</v>
      </c>
      <c r="BH27" s="53">
        <f t="shared" si="2"/>
        <v>61</v>
      </c>
    </row>
    <row r="28" spans="1:60" s="45" customFormat="1" ht="13.8" thickBot="1" x14ac:dyDescent="0.3">
      <c r="A28" s="480" t="s">
        <v>46</v>
      </c>
      <c r="B28" s="480"/>
      <c r="C28" s="480"/>
      <c r="D28" s="480"/>
      <c r="E28" s="480"/>
      <c r="F28" s="480"/>
      <c r="G28" s="54"/>
      <c r="H28" s="54"/>
      <c r="I28" s="54"/>
      <c r="J28" s="54"/>
      <c r="K28" s="54"/>
      <c r="L28" s="54"/>
      <c r="M28" s="54"/>
      <c r="N28" s="54"/>
      <c r="O28" s="55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6"/>
      <c r="AT28" s="57"/>
      <c r="AU28" s="56"/>
      <c r="AV28" s="54"/>
      <c r="AW28" s="54"/>
      <c r="AX28" s="54"/>
      <c r="AY28" s="54"/>
      <c r="AZ28" s="54"/>
      <c r="BA28" s="54"/>
      <c r="BB28" s="58"/>
      <c r="BC28" s="58"/>
      <c r="BD28" s="58"/>
      <c r="BE28" s="58"/>
      <c r="BF28" s="58"/>
      <c r="BG28" s="58"/>
      <c r="BH28" s="58"/>
    </row>
    <row r="29" spans="1:60" s="59" customFormat="1" ht="15" customHeight="1" thickBot="1" x14ac:dyDescent="0.3">
      <c r="A29" s="480" t="s">
        <v>40</v>
      </c>
      <c r="B29" s="480"/>
      <c r="C29" s="480"/>
      <c r="D29" s="480"/>
      <c r="E29" s="480"/>
      <c r="F29" s="480"/>
      <c r="H29" s="60"/>
      <c r="I29" s="481" t="s">
        <v>254</v>
      </c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61"/>
      <c r="W29" s="71" t="s">
        <v>33</v>
      </c>
      <c r="X29" s="64" t="s">
        <v>256</v>
      </c>
      <c r="Y29" s="64"/>
      <c r="Z29" s="64"/>
      <c r="AB29" s="64"/>
      <c r="AC29" s="64"/>
      <c r="AD29" s="64"/>
      <c r="AE29" s="64"/>
      <c r="AF29" s="62"/>
      <c r="AM29" s="64"/>
      <c r="AN29" s="62"/>
      <c r="AQ29" s="60" t="s">
        <v>37</v>
      </c>
      <c r="AR29" s="62" t="s">
        <v>51</v>
      </c>
      <c r="AS29" s="62"/>
      <c r="AT29" s="62"/>
    </row>
    <row r="30" spans="1:60" s="59" customFormat="1" ht="12.6" thickBot="1" x14ac:dyDescent="0.3">
      <c r="A30" s="65" t="s">
        <v>81</v>
      </c>
      <c r="B30" s="66"/>
      <c r="C30" s="66"/>
      <c r="D30" s="66"/>
      <c r="E30" s="66"/>
      <c r="F30" s="66"/>
      <c r="H30" s="67"/>
      <c r="I30" s="68" t="s">
        <v>255</v>
      </c>
      <c r="J30" s="67"/>
      <c r="K30" s="67"/>
      <c r="N30" s="67"/>
      <c r="O30" s="67"/>
      <c r="P30" s="67"/>
      <c r="Q30" s="67"/>
      <c r="R30" s="67"/>
      <c r="S30" s="67"/>
      <c r="T30" s="67"/>
      <c r="U30" s="69"/>
      <c r="V30" s="69"/>
      <c r="X30" s="59" t="s">
        <v>257</v>
      </c>
      <c r="AK30" s="62"/>
      <c r="AL30" s="62"/>
      <c r="AM30" s="62"/>
      <c r="AN30" s="62"/>
      <c r="AO30" s="62"/>
      <c r="AP30" s="62"/>
      <c r="AQ30" s="62"/>
      <c r="AR30" s="62" t="s">
        <v>52</v>
      </c>
      <c r="AS30" s="64"/>
      <c r="AT30" s="64"/>
      <c r="AU30" s="70"/>
      <c r="BC30" s="62"/>
    </row>
    <row r="31" spans="1:60" s="59" customFormat="1" ht="12.6" thickBot="1" x14ac:dyDescent="0.3">
      <c r="A31" s="62"/>
      <c r="B31" s="62"/>
      <c r="C31" s="62"/>
      <c r="D31" s="62"/>
      <c r="E31" s="62"/>
      <c r="F31" s="62"/>
      <c r="H31" s="66"/>
      <c r="I31" s="62"/>
      <c r="J31" s="62"/>
      <c r="K31" s="69"/>
      <c r="N31" s="62"/>
      <c r="O31" s="62"/>
      <c r="P31" s="62"/>
      <c r="Q31" s="62"/>
      <c r="R31" s="62"/>
      <c r="S31" s="62"/>
      <c r="T31" s="62"/>
      <c r="U31" s="62"/>
      <c r="V31" s="62"/>
      <c r="W31" s="60" t="s">
        <v>36</v>
      </c>
      <c r="X31" s="64" t="s">
        <v>71</v>
      </c>
      <c r="Y31" s="64"/>
      <c r="Z31" s="64"/>
      <c r="AB31" s="64"/>
      <c r="AC31" s="64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0" t="s">
        <v>35</v>
      </c>
      <c r="AR31" s="62" t="s">
        <v>72</v>
      </c>
      <c r="AT31" s="62"/>
      <c r="AU31" s="62"/>
      <c r="BD31" s="62"/>
      <c r="BE31" s="62"/>
      <c r="BH31" s="62"/>
    </row>
    <row r="32" spans="1:60" s="59" customFormat="1" ht="14.4" thickBot="1" x14ac:dyDescent="0.3">
      <c r="A32" s="62"/>
      <c r="B32" s="62"/>
      <c r="H32" s="120"/>
      <c r="I32" s="69" t="s">
        <v>69</v>
      </c>
      <c r="J32" s="69"/>
      <c r="K32" s="69"/>
      <c r="R32" s="69"/>
      <c r="S32" s="62"/>
      <c r="W32" s="51"/>
      <c r="X32" s="479" t="s">
        <v>82</v>
      </c>
      <c r="Y32" s="479"/>
      <c r="Z32" s="479"/>
      <c r="AA32" s="479"/>
      <c r="AB32" s="479"/>
      <c r="AC32" s="479"/>
      <c r="AD32" s="479"/>
      <c r="AE32" s="479"/>
      <c r="AF32" s="479"/>
      <c r="AJ32" s="62"/>
      <c r="AK32" s="62"/>
      <c r="AL32" s="62"/>
      <c r="AR32" s="59" t="s">
        <v>83</v>
      </c>
      <c r="BH32" s="62"/>
    </row>
    <row r="33" spans="1:60" s="59" customFormat="1" ht="12.6" thickBot="1" x14ac:dyDescent="0.3">
      <c r="A33" s="62"/>
      <c r="B33" s="62"/>
      <c r="I33" s="59" t="s">
        <v>47</v>
      </c>
      <c r="N33" s="69"/>
      <c r="O33" s="69"/>
      <c r="R33" s="62"/>
      <c r="S33" s="62"/>
      <c r="W33" s="60" t="s">
        <v>39</v>
      </c>
      <c r="X33" s="64" t="s">
        <v>258</v>
      </c>
      <c r="Y33" s="64"/>
      <c r="AA33" s="69"/>
      <c r="AG33" s="72"/>
      <c r="AJ33" s="62"/>
      <c r="AK33" s="62"/>
      <c r="AL33" s="64"/>
      <c r="AM33" s="64"/>
      <c r="AN33" s="73"/>
      <c r="AO33" s="73"/>
      <c r="AP33" s="73"/>
      <c r="BD33" s="64"/>
      <c r="BE33" s="63"/>
      <c r="BF33" s="62"/>
      <c r="BG33" s="62"/>
      <c r="BH33" s="62"/>
    </row>
    <row r="34" spans="1:60" s="59" customFormat="1" ht="14.4" thickBot="1" x14ac:dyDescent="0.3">
      <c r="W34" s="51"/>
      <c r="X34" s="59" t="s">
        <v>259</v>
      </c>
      <c r="Y34" s="51"/>
      <c r="Z34" s="51"/>
      <c r="AA34" s="51"/>
      <c r="AB34" s="51"/>
    </row>
    <row r="35" spans="1:60" s="59" customFormat="1" ht="12.6" thickBot="1" x14ac:dyDescent="0.3">
      <c r="H35" s="71" t="s">
        <v>32</v>
      </c>
      <c r="I35" s="74" t="s">
        <v>70</v>
      </c>
      <c r="J35" s="64"/>
      <c r="K35" s="64"/>
      <c r="W35" s="67"/>
      <c r="X35" s="69"/>
      <c r="Y35" s="69"/>
      <c r="Z35" s="69"/>
      <c r="AB35" s="69"/>
      <c r="AC35" s="69"/>
      <c r="AQ35" s="67"/>
      <c r="AR35" s="64"/>
      <c r="AS35" s="64"/>
      <c r="AU35" s="69"/>
    </row>
    <row r="36" spans="1:60" s="51" customFormat="1" ht="13.8" x14ac:dyDescent="0.25">
      <c r="X36" s="479"/>
      <c r="Y36" s="479"/>
      <c r="Z36" s="479"/>
      <c r="AA36" s="479"/>
      <c r="AB36" s="479"/>
      <c r="AC36" s="479"/>
      <c r="AD36" s="479"/>
      <c r="AE36" s="479"/>
      <c r="AF36" s="479"/>
      <c r="AJ36" s="59"/>
      <c r="AU36" s="55"/>
      <c r="AV36" s="55"/>
      <c r="AW36" s="55"/>
      <c r="AX36" s="55"/>
      <c r="AY36" s="55"/>
    </row>
    <row r="37" spans="1:60" s="75" customFormat="1" ht="22.5" customHeight="1" x14ac:dyDescent="0.25">
      <c r="B37" s="76"/>
      <c r="O37" s="77"/>
      <c r="P37" s="77"/>
      <c r="AE37" s="76"/>
      <c r="AT37" s="76"/>
    </row>
    <row r="38" spans="1:60" s="75" customFormat="1" ht="22.5" customHeight="1" x14ac:dyDescent="0.25"/>
    <row r="39" spans="1:60" s="75" customFormat="1" ht="24.75" customHeight="1" x14ac:dyDescent="0.25">
      <c r="O39" s="45"/>
      <c r="P39" s="45"/>
      <c r="Q39" s="45"/>
      <c r="R39" s="45"/>
      <c r="S39" s="45"/>
      <c r="T39" s="45"/>
      <c r="U39" s="45"/>
      <c r="V39" s="45"/>
      <c r="W39" s="78"/>
      <c r="AT39" s="76"/>
      <c r="BF39" s="45"/>
    </row>
    <row r="40" spans="1:60" s="75" customFormat="1" ht="27.75" customHeight="1" x14ac:dyDescent="0.25"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79"/>
      <c r="Y40" s="80"/>
      <c r="Z40" s="80"/>
      <c r="AA40" s="80"/>
      <c r="AB40" s="55"/>
      <c r="AC40" s="55"/>
      <c r="AD40" s="55"/>
      <c r="AH40" s="55"/>
      <c r="AI40" s="56"/>
      <c r="AJ40" s="55"/>
      <c r="AK40" s="55"/>
      <c r="AT40" s="76"/>
    </row>
    <row r="41" spans="1:60" s="75" customFormat="1" ht="24.75" customHeight="1" x14ac:dyDescent="0.25">
      <c r="P41" s="45"/>
      <c r="Q41" s="45"/>
      <c r="R41" s="58"/>
      <c r="S41" s="81"/>
      <c r="T41" s="81"/>
      <c r="U41" s="81"/>
      <c r="V41" s="81"/>
      <c r="W41" s="81"/>
      <c r="AE41" s="76"/>
      <c r="AT41" s="82"/>
    </row>
    <row r="42" spans="1:60" s="75" customFormat="1" x14ac:dyDescent="0.25"/>
    <row r="43" spans="1:60" s="75" customFormat="1" ht="24.75" customHeight="1" x14ac:dyDescent="0.25">
      <c r="E43" s="76"/>
      <c r="AD43" s="79"/>
      <c r="AE43" s="79"/>
      <c r="AF43" s="79"/>
      <c r="AG43" s="79"/>
      <c r="AH43" s="79"/>
      <c r="AI43" s="45"/>
    </row>
  </sheetData>
  <mergeCells count="38">
    <mergeCell ref="X32:AF32"/>
    <mergeCell ref="X36:AF36"/>
    <mergeCell ref="A28:F28"/>
    <mergeCell ref="A29:F29"/>
    <mergeCell ref="I29:U29"/>
    <mergeCell ref="A17:BA17"/>
    <mergeCell ref="A1:BH1"/>
    <mergeCell ref="A8:Y8"/>
    <mergeCell ref="A4:BH4"/>
    <mergeCell ref="A15:Y15"/>
    <mergeCell ref="A2:BH2"/>
    <mergeCell ref="A3:BH3"/>
    <mergeCell ref="A14:Y14"/>
    <mergeCell ref="A13:Y13"/>
    <mergeCell ref="Z6:AY7"/>
    <mergeCell ref="Z10:AZ11"/>
    <mergeCell ref="A6:Y6"/>
    <mergeCell ref="BB17:BH17"/>
    <mergeCell ref="A18:A21"/>
    <mergeCell ref="B18:F18"/>
    <mergeCell ref="G18:J18"/>
    <mergeCell ref="K18:N18"/>
    <mergeCell ref="O18:S18"/>
    <mergeCell ref="T18:W18"/>
    <mergeCell ref="X18:AA18"/>
    <mergeCell ref="AB18:AF18"/>
    <mergeCell ref="AG18:AJ18"/>
    <mergeCell ref="AK18:AN18"/>
    <mergeCell ref="AO18:AR18"/>
    <mergeCell ref="AS18:AW18"/>
    <mergeCell ref="AX18:BA18"/>
    <mergeCell ref="BB18:BB21"/>
    <mergeCell ref="BH18:BH21"/>
    <mergeCell ref="BC18:BC21"/>
    <mergeCell ref="BD18:BD21"/>
    <mergeCell ref="BE18:BE21"/>
    <mergeCell ref="BF18:BF21"/>
    <mergeCell ref="BG18:BG21"/>
  </mergeCells>
  <printOptions horizontalCentered="1"/>
  <pageMargins left="0.19685039370078741" right="0.19685039370078741" top="0.78740157480314965" bottom="0.19685039370078741" header="0" footer="0"/>
  <pageSetup paperSize="9" scale="78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4"/>
  <sheetViews>
    <sheetView showGridLines="0" view="pageBreakPreview" zoomScale="55" zoomScaleNormal="50" zoomScaleSheetLayoutView="55" workbookViewId="0">
      <pane xSplit="53" ySplit="2" topLeftCell="BB3" activePane="bottomRight" state="frozen"/>
      <selection pane="topRight" activeCell="AT1" sqref="AT1"/>
      <selection pane="bottomLeft" activeCell="A3" sqref="A3"/>
      <selection pane="bottomRight" activeCell="AY26" sqref="AY26"/>
    </sheetView>
  </sheetViews>
  <sheetFormatPr defaultColWidth="9.21875" defaultRowHeight="13.2" x14ac:dyDescent="0.25"/>
  <cols>
    <col min="1" max="1" width="11.44140625" style="83" customWidth="1"/>
    <col min="2" max="2" width="80.77734375" style="83" customWidth="1"/>
    <col min="3" max="3" width="14.77734375" style="83" customWidth="1"/>
    <col min="4" max="4" width="7.77734375" style="83" customWidth="1"/>
    <col min="5" max="5" width="8.44140625" style="83" customWidth="1"/>
    <col min="6" max="10" width="6.77734375" style="83" customWidth="1"/>
    <col min="11" max="50" width="4.77734375" style="83" customWidth="1"/>
    <col min="51" max="51" width="8.21875" style="83" customWidth="1"/>
    <col min="52" max="53" width="5.77734375" style="83" customWidth="1"/>
    <col min="54" max="54" width="9.21875" style="83"/>
    <col min="55" max="55" width="14.77734375" style="83" customWidth="1"/>
    <col min="56" max="16384" width="9.21875" style="83"/>
  </cols>
  <sheetData>
    <row r="1" spans="1:55" s="86" customFormat="1" ht="55.5" customHeight="1" thickBot="1" x14ac:dyDescent="0.35">
      <c r="A1" s="567" t="s">
        <v>99</v>
      </c>
      <c r="B1" s="574" t="s">
        <v>143</v>
      </c>
      <c r="C1" s="534" t="s">
        <v>48</v>
      </c>
      <c r="D1" s="554" t="s">
        <v>87</v>
      </c>
      <c r="E1" s="555"/>
      <c r="F1" s="560" t="s">
        <v>88</v>
      </c>
      <c r="G1" s="561"/>
      <c r="H1" s="561"/>
      <c r="I1" s="561"/>
      <c r="J1" s="562"/>
      <c r="K1" s="538" t="s">
        <v>93</v>
      </c>
      <c r="L1" s="539"/>
      <c r="M1" s="539"/>
      <c r="N1" s="539"/>
      <c r="O1" s="539"/>
      <c r="P1" s="539"/>
      <c r="Q1" s="539"/>
      <c r="R1" s="540"/>
      <c r="S1" s="538" t="s">
        <v>94</v>
      </c>
      <c r="T1" s="539"/>
      <c r="U1" s="539"/>
      <c r="V1" s="539"/>
      <c r="W1" s="539"/>
      <c r="X1" s="539"/>
      <c r="Y1" s="539"/>
      <c r="Z1" s="540"/>
      <c r="AA1" s="538" t="s">
        <v>95</v>
      </c>
      <c r="AB1" s="539"/>
      <c r="AC1" s="539"/>
      <c r="AD1" s="539"/>
      <c r="AE1" s="539"/>
      <c r="AF1" s="539"/>
      <c r="AG1" s="539"/>
      <c r="AH1" s="540"/>
      <c r="AI1" s="538" t="s">
        <v>96</v>
      </c>
      <c r="AJ1" s="539"/>
      <c r="AK1" s="539"/>
      <c r="AL1" s="539"/>
      <c r="AM1" s="539"/>
      <c r="AN1" s="539"/>
      <c r="AO1" s="539"/>
      <c r="AP1" s="540"/>
      <c r="AQ1" s="538" t="s">
        <v>261</v>
      </c>
      <c r="AR1" s="539"/>
      <c r="AS1" s="539"/>
      <c r="AT1" s="539"/>
      <c r="AU1" s="539"/>
      <c r="AV1" s="539"/>
      <c r="AW1" s="539"/>
      <c r="AX1" s="540"/>
      <c r="AY1" s="538" t="s">
        <v>105</v>
      </c>
      <c r="AZ1" s="539"/>
      <c r="BA1" s="570"/>
    </row>
    <row r="2" spans="1:55" s="86" customFormat="1" ht="52.5" customHeight="1" thickBot="1" x14ac:dyDescent="0.35">
      <c r="A2" s="568"/>
      <c r="B2" s="575"/>
      <c r="C2" s="535"/>
      <c r="D2" s="556"/>
      <c r="E2" s="557"/>
      <c r="F2" s="563" t="s">
        <v>98</v>
      </c>
      <c r="G2" s="565" t="s">
        <v>89</v>
      </c>
      <c r="H2" s="566"/>
      <c r="I2" s="566"/>
      <c r="J2" s="551" t="s">
        <v>91</v>
      </c>
      <c r="K2" s="545" t="s">
        <v>260</v>
      </c>
      <c r="L2" s="545"/>
      <c r="M2" s="545"/>
      <c r="N2" s="546"/>
      <c r="O2" s="545" t="s">
        <v>275</v>
      </c>
      <c r="P2" s="545"/>
      <c r="Q2" s="545"/>
      <c r="R2" s="546"/>
      <c r="S2" s="545" t="s">
        <v>262</v>
      </c>
      <c r="T2" s="545"/>
      <c r="U2" s="545"/>
      <c r="V2" s="546"/>
      <c r="W2" s="545" t="s">
        <v>276</v>
      </c>
      <c r="X2" s="545"/>
      <c r="Y2" s="545"/>
      <c r="Z2" s="546"/>
      <c r="AA2" s="545" t="s">
        <v>263</v>
      </c>
      <c r="AB2" s="545"/>
      <c r="AC2" s="545"/>
      <c r="AD2" s="546"/>
      <c r="AE2" s="545" t="s">
        <v>277</v>
      </c>
      <c r="AF2" s="545"/>
      <c r="AG2" s="545"/>
      <c r="AH2" s="546"/>
      <c r="AI2" s="545" t="s">
        <v>264</v>
      </c>
      <c r="AJ2" s="545"/>
      <c r="AK2" s="545"/>
      <c r="AL2" s="546"/>
      <c r="AM2" s="545" t="s">
        <v>278</v>
      </c>
      <c r="AN2" s="545"/>
      <c r="AO2" s="545"/>
      <c r="AP2" s="546"/>
      <c r="AQ2" s="545" t="s">
        <v>265</v>
      </c>
      <c r="AR2" s="545"/>
      <c r="AS2" s="545"/>
      <c r="AT2" s="546"/>
      <c r="AU2" s="545" t="s">
        <v>279</v>
      </c>
      <c r="AV2" s="545"/>
      <c r="AW2" s="545"/>
      <c r="AX2" s="546"/>
      <c r="AY2" s="571"/>
      <c r="AZ2" s="572"/>
      <c r="BA2" s="573"/>
    </row>
    <row r="3" spans="1:55" s="86" customFormat="1" ht="32.25" customHeight="1" thickBot="1" x14ac:dyDescent="0.35">
      <c r="A3" s="568"/>
      <c r="B3" s="575"/>
      <c r="C3" s="535"/>
      <c r="D3" s="558"/>
      <c r="E3" s="559"/>
      <c r="F3" s="563"/>
      <c r="G3" s="536" t="s">
        <v>90</v>
      </c>
      <c r="H3" s="543" t="s">
        <v>97</v>
      </c>
      <c r="I3" s="536" t="s">
        <v>92</v>
      </c>
      <c r="J3" s="552"/>
      <c r="K3" s="536" t="s">
        <v>102</v>
      </c>
      <c r="L3" s="543" t="s">
        <v>103</v>
      </c>
      <c r="M3" s="536" t="s">
        <v>104</v>
      </c>
      <c r="N3" s="541" t="s">
        <v>226</v>
      </c>
      <c r="O3" s="536" t="s">
        <v>102</v>
      </c>
      <c r="P3" s="543" t="s">
        <v>103</v>
      </c>
      <c r="Q3" s="536" t="s">
        <v>104</v>
      </c>
      <c r="R3" s="541" t="s">
        <v>226</v>
      </c>
      <c r="S3" s="536" t="s">
        <v>102</v>
      </c>
      <c r="T3" s="543" t="s">
        <v>103</v>
      </c>
      <c r="U3" s="536" t="s">
        <v>104</v>
      </c>
      <c r="V3" s="541" t="s">
        <v>226</v>
      </c>
      <c r="W3" s="536" t="s">
        <v>102</v>
      </c>
      <c r="X3" s="543" t="s">
        <v>103</v>
      </c>
      <c r="Y3" s="536" t="s">
        <v>104</v>
      </c>
      <c r="Z3" s="541" t="s">
        <v>226</v>
      </c>
      <c r="AA3" s="536" t="s">
        <v>102</v>
      </c>
      <c r="AB3" s="543" t="s">
        <v>103</v>
      </c>
      <c r="AC3" s="536" t="s">
        <v>104</v>
      </c>
      <c r="AD3" s="541" t="s">
        <v>226</v>
      </c>
      <c r="AE3" s="536" t="s">
        <v>102</v>
      </c>
      <c r="AF3" s="543" t="s">
        <v>103</v>
      </c>
      <c r="AG3" s="536" t="s">
        <v>104</v>
      </c>
      <c r="AH3" s="541" t="s">
        <v>226</v>
      </c>
      <c r="AI3" s="536" t="s">
        <v>102</v>
      </c>
      <c r="AJ3" s="543" t="s">
        <v>103</v>
      </c>
      <c r="AK3" s="536" t="s">
        <v>104</v>
      </c>
      <c r="AL3" s="541" t="s">
        <v>226</v>
      </c>
      <c r="AM3" s="536" t="s">
        <v>102</v>
      </c>
      <c r="AN3" s="543" t="s">
        <v>103</v>
      </c>
      <c r="AO3" s="536" t="s">
        <v>104</v>
      </c>
      <c r="AP3" s="541" t="s">
        <v>226</v>
      </c>
      <c r="AQ3" s="536" t="s">
        <v>102</v>
      </c>
      <c r="AR3" s="543" t="s">
        <v>103</v>
      </c>
      <c r="AS3" s="536" t="s">
        <v>104</v>
      </c>
      <c r="AT3" s="541" t="s">
        <v>226</v>
      </c>
      <c r="AU3" s="536" t="s">
        <v>102</v>
      </c>
      <c r="AV3" s="543" t="s">
        <v>103</v>
      </c>
      <c r="AW3" s="536" t="s">
        <v>104</v>
      </c>
      <c r="AX3" s="541" t="s">
        <v>226</v>
      </c>
      <c r="AY3" s="535" t="s">
        <v>106</v>
      </c>
      <c r="AZ3" s="534" t="s">
        <v>107</v>
      </c>
      <c r="BA3" s="535" t="s">
        <v>108</v>
      </c>
      <c r="BB3" s="576" t="s">
        <v>266</v>
      </c>
      <c r="BC3" s="577"/>
    </row>
    <row r="4" spans="1:55" s="86" customFormat="1" ht="136.5" customHeight="1" thickBot="1" x14ac:dyDescent="0.35">
      <c r="A4" s="569"/>
      <c r="B4" s="575"/>
      <c r="C4" s="535"/>
      <c r="D4" s="295" t="s">
        <v>242</v>
      </c>
      <c r="E4" s="295" t="s">
        <v>100</v>
      </c>
      <c r="F4" s="564"/>
      <c r="G4" s="537"/>
      <c r="H4" s="544"/>
      <c r="I4" s="537"/>
      <c r="J4" s="553"/>
      <c r="K4" s="537"/>
      <c r="L4" s="544"/>
      <c r="M4" s="537"/>
      <c r="N4" s="542"/>
      <c r="O4" s="537"/>
      <c r="P4" s="544"/>
      <c r="Q4" s="537"/>
      <c r="R4" s="542"/>
      <c r="S4" s="537"/>
      <c r="T4" s="544"/>
      <c r="U4" s="537"/>
      <c r="V4" s="542"/>
      <c r="W4" s="537"/>
      <c r="X4" s="544"/>
      <c r="Y4" s="537"/>
      <c r="Z4" s="542"/>
      <c r="AA4" s="537"/>
      <c r="AB4" s="544"/>
      <c r="AC4" s="537"/>
      <c r="AD4" s="542"/>
      <c r="AE4" s="537"/>
      <c r="AF4" s="544"/>
      <c r="AG4" s="537"/>
      <c r="AH4" s="542"/>
      <c r="AI4" s="537"/>
      <c r="AJ4" s="544"/>
      <c r="AK4" s="537"/>
      <c r="AL4" s="542"/>
      <c r="AM4" s="537"/>
      <c r="AN4" s="544"/>
      <c r="AO4" s="537"/>
      <c r="AP4" s="542"/>
      <c r="AQ4" s="537"/>
      <c r="AR4" s="544"/>
      <c r="AS4" s="537"/>
      <c r="AT4" s="542"/>
      <c r="AU4" s="537"/>
      <c r="AV4" s="544"/>
      <c r="AW4" s="537"/>
      <c r="AX4" s="542"/>
      <c r="AY4" s="535"/>
      <c r="AZ4" s="535"/>
      <c r="BA4" s="535"/>
      <c r="BB4" s="576"/>
      <c r="BC4" s="577"/>
    </row>
    <row r="5" spans="1:55" s="86" customFormat="1" ht="19.5" customHeight="1" thickBot="1" x14ac:dyDescent="0.4">
      <c r="A5" s="119" t="s">
        <v>171</v>
      </c>
      <c r="B5" s="118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6"/>
      <c r="O5" s="117"/>
      <c r="P5" s="117"/>
      <c r="Q5" s="117"/>
      <c r="R5" s="116"/>
      <c r="S5" s="117"/>
      <c r="T5" s="117"/>
      <c r="U5" s="117"/>
      <c r="V5" s="116"/>
      <c r="W5" s="117"/>
      <c r="X5" s="117"/>
      <c r="Y5" s="117"/>
      <c r="Z5" s="116"/>
      <c r="AA5" s="117"/>
      <c r="AB5" s="117"/>
      <c r="AC5" s="117"/>
      <c r="AD5" s="116"/>
      <c r="AE5" s="117"/>
      <c r="AF5" s="117"/>
      <c r="AG5" s="117"/>
      <c r="AH5" s="116"/>
      <c r="AI5" s="117"/>
      <c r="AJ5" s="117"/>
      <c r="AK5" s="117"/>
      <c r="AL5" s="116"/>
      <c r="AM5" s="117"/>
      <c r="AN5" s="117"/>
      <c r="AO5" s="117"/>
      <c r="AP5" s="116"/>
      <c r="AQ5" s="117"/>
      <c r="AR5" s="117"/>
      <c r="AS5" s="117"/>
      <c r="AT5" s="116"/>
      <c r="AU5" s="117"/>
      <c r="AV5" s="117"/>
      <c r="AW5" s="117"/>
      <c r="AX5" s="116"/>
      <c r="AY5" s="117"/>
      <c r="AZ5" s="117"/>
      <c r="BA5" s="193"/>
      <c r="BB5" s="576"/>
      <c r="BC5" s="577"/>
    </row>
    <row r="6" spans="1:55" s="84" customFormat="1" ht="23.25" customHeight="1" thickBot="1" x14ac:dyDescent="0.4">
      <c r="A6" s="115" t="s">
        <v>120</v>
      </c>
      <c r="B6" s="527" t="s">
        <v>109</v>
      </c>
      <c r="C6" s="528"/>
      <c r="D6" s="528"/>
      <c r="E6" s="528"/>
      <c r="F6" s="528"/>
      <c r="G6" s="528"/>
      <c r="H6" s="528"/>
      <c r="I6" s="528"/>
      <c r="J6" s="528"/>
      <c r="K6" s="528"/>
      <c r="L6" s="528"/>
      <c r="M6" s="528"/>
      <c r="N6" s="528"/>
      <c r="O6" s="528"/>
      <c r="P6" s="528"/>
      <c r="Q6" s="528"/>
      <c r="R6" s="528"/>
      <c r="S6" s="528"/>
      <c r="T6" s="528"/>
      <c r="U6" s="528"/>
      <c r="V6" s="528"/>
      <c r="W6" s="528"/>
      <c r="X6" s="528"/>
      <c r="Y6" s="528"/>
      <c r="Z6" s="528"/>
      <c r="AA6" s="528"/>
      <c r="AB6" s="528"/>
      <c r="AC6" s="528"/>
      <c r="AD6" s="528"/>
      <c r="AE6" s="528"/>
      <c r="AF6" s="528"/>
      <c r="AG6" s="528"/>
      <c r="AH6" s="528"/>
      <c r="AI6" s="528"/>
      <c r="AJ6" s="528"/>
      <c r="AK6" s="528"/>
      <c r="AL6" s="528"/>
      <c r="AM6" s="528"/>
      <c r="AN6" s="528"/>
      <c r="AO6" s="528"/>
      <c r="AP6" s="528"/>
      <c r="AQ6" s="528"/>
      <c r="AR6" s="528"/>
      <c r="AS6" s="528"/>
      <c r="AT6" s="528"/>
      <c r="AU6" s="528"/>
      <c r="AV6" s="528"/>
      <c r="AW6" s="528"/>
      <c r="AX6" s="528"/>
      <c r="AY6" s="528"/>
      <c r="AZ6" s="528"/>
      <c r="BA6" s="529"/>
      <c r="BB6" s="576"/>
      <c r="BC6" s="577"/>
    </row>
    <row r="7" spans="1:55" s="84" customFormat="1" ht="30" customHeight="1" thickBot="1" x14ac:dyDescent="0.4">
      <c r="A7" s="550" t="s">
        <v>177</v>
      </c>
      <c r="B7" s="515"/>
      <c r="C7" s="114"/>
      <c r="D7" s="114">
        <f>N7+R7+V7+Z7+AD7+AH7+AL7+AP7</f>
        <v>13</v>
      </c>
      <c r="E7" s="114">
        <f>D7*30</f>
        <v>390</v>
      </c>
      <c r="F7" s="114"/>
      <c r="G7" s="299"/>
      <c r="H7" s="114"/>
      <c r="I7" s="299"/>
      <c r="J7" s="114"/>
      <c r="K7" s="504">
        <f>SUM(K8:M11)</f>
        <v>6</v>
      </c>
      <c r="L7" s="505"/>
      <c r="M7" s="506"/>
      <c r="N7" s="320">
        <f>SUM(N8:N11)</f>
        <v>8</v>
      </c>
      <c r="O7" s="504">
        <f>SUM(O8:Q11)</f>
        <v>0</v>
      </c>
      <c r="P7" s="505"/>
      <c r="Q7" s="506"/>
      <c r="R7" s="320">
        <f>SUM(R8:R11)</f>
        <v>0</v>
      </c>
      <c r="S7" s="504">
        <f>SUM(S8:U11)</f>
        <v>12</v>
      </c>
      <c r="T7" s="505"/>
      <c r="U7" s="506"/>
      <c r="V7" s="320">
        <f>SUM(V8:V11)</f>
        <v>5</v>
      </c>
      <c r="W7" s="504">
        <f>SUM(W8:Y11)</f>
        <v>0</v>
      </c>
      <c r="X7" s="505"/>
      <c r="Y7" s="506"/>
      <c r="Z7" s="320">
        <f>SUM(Z8:Z11)</f>
        <v>0</v>
      </c>
      <c r="AA7" s="504">
        <f>SUM(AA8:AC11)</f>
        <v>0</v>
      </c>
      <c r="AB7" s="505"/>
      <c r="AC7" s="506"/>
      <c r="AD7" s="320">
        <f>SUM(AD8:AD11)</f>
        <v>0</v>
      </c>
      <c r="AE7" s="504">
        <f>SUM(AE8:AG11)</f>
        <v>0</v>
      </c>
      <c r="AF7" s="505"/>
      <c r="AG7" s="506"/>
      <c r="AH7" s="320">
        <f>SUM(AH8:AH11)</f>
        <v>0</v>
      </c>
      <c r="AI7" s="504">
        <f>SUM(AI8:AK11)</f>
        <v>0</v>
      </c>
      <c r="AJ7" s="505"/>
      <c r="AK7" s="506"/>
      <c r="AL7" s="320">
        <f>SUM(AL8:AL11)</f>
        <v>0</v>
      </c>
      <c r="AM7" s="504">
        <f>SUM(AM8:AO11)</f>
        <v>0</v>
      </c>
      <c r="AN7" s="505"/>
      <c r="AO7" s="506"/>
      <c r="AP7" s="320">
        <f>SUM(AP8:AP11)</f>
        <v>0</v>
      </c>
      <c r="AQ7" s="504">
        <f>SUM(AQ8:AS11)</f>
        <v>0</v>
      </c>
      <c r="AR7" s="505"/>
      <c r="AS7" s="506"/>
      <c r="AT7" s="320">
        <f>SUM(AT8:AT11)</f>
        <v>0</v>
      </c>
      <c r="AU7" s="504">
        <f>SUM(AU8:AW11)</f>
        <v>0</v>
      </c>
      <c r="AV7" s="505"/>
      <c r="AW7" s="506"/>
      <c r="AX7" s="320">
        <f>SUM(AX8:AX11)</f>
        <v>0</v>
      </c>
      <c r="AY7" s="114"/>
      <c r="AZ7" s="298"/>
      <c r="BA7" s="114"/>
      <c r="BB7" s="576"/>
      <c r="BC7" s="577"/>
    </row>
    <row r="8" spans="1:55" s="122" customFormat="1" ht="42" customHeight="1" x14ac:dyDescent="0.4">
      <c r="A8" s="321" t="s">
        <v>121</v>
      </c>
      <c r="B8" s="322" t="s">
        <v>246</v>
      </c>
      <c r="C8" s="323" t="s">
        <v>41</v>
      </c>
      <c r="D8" s="245">
        <v>3</v>
      </c>
      <c r="E8" s="246">
        <f>D8*30</f>
        <v>90</v>
      </c>
      <c r="F8" s="246">
        <f t="shared" ref="F8:F11" si="0">G8+H8+I8</f>
        <v>2</v>
      </c>
      <c r="G8" s="246"/>
      <c r="H8" s="246"/>
      <c r="I8" s="246">
        <v>2</v>
      </c>
      <c r="J8" s="246">
        <f t="shared" ref="J8:J11" si="1">E8-F8</f>
        <v>88</v>
      </c>
      <c r="K8" s="324"/>
      <c r="L8" s="325"/>
      <c r="M8" s="326">
        <v>2</v>
      </c>
      <c r="N8" s="327">
        <v>3</v>
      </c>
      <c r="O8" s="113"/>
      <c r="P8" s="112"/>
      <c r="Q8" s="133"/>
      <c r="R8" s="328"/>
      <c r="S8" s="134"/>
      <c r="T8" s="112"/>
      <c r="U8" s="135"/>
      <c r="V8" s="328"/>
      <c r="W8" s="113"/>
      <c r="X8" s="112"/>
      <c r="Y8" s="133"/>
      <c r="Z8" s="328"/>
      <c r="AA8" s="134"/>
      <c r="AB8" s="112"/>
      <c r="AC8" s="135"/>
      <c r="AD8" s="328"/>
      <c r="AE8" s="136"/>
      <c r="AF8" s="112"/>
      <c r="AG8" s="135"/>
      <c r="AH8" s="328"/>
      <c r="AI8" s="136"/>
      <c r="AJ8" s="112"/>
      <c r="AK8" s="135"/>
      <c r="AL8" s="328"/>
      <c r="AM8" s="134"/>
      <c r="AN8" s="112"/>
      <c r="AO8" s="135"/>
      <c r="AP8" s="328"/>
      <c r="AQ8" s="136"/>
      <c r="AR8" s="112"/>
      <c r="AS8" s="135"/>
      <c r="AT8" s="328"/>
      <c r="AU8" s="134"/>
      <c r="AV8" s="112"/>
      <c r="AW8" s="135"/>
      <c r="AX8" s="328"/>
      <c r="AY8" s="245">
        <v>1</v>
      </c>
      <c r="AZ8" s="137"/>
      <c r="BA8" s="313" t="s">
        <v>244</v>
      </c>
      <c r="BB8" s="576"/>
      <c r="BC8" s="577"/>
    </row>
    <row r="9" spans="1:55" s="122" customFormat="1" ht="39" customHeight="1" x14ac:dyDescent="0.4">
      <c r="A9" s="329" t="s">
        <v>122</v>
      </c>
      <c r="B9" s="147" t="s">
        <v>247</v>
      </c>
      <c r="C9" s="330" t="s">
        <v>42</v>
      </c>
      <c r="D9" s="313">
        <v>2</v>
      </c>
      <c r="E9" s="310">
        <f>D9*30</f>
        <v>60</v>
      </c>
      <c r="F9" s="310">
        <f t="shared" si="0"/>
        <v>2</v>
      </c>
      <c r="G9" s="310"/>
      <c r="H9" s="310"/>
      <c r="I9" s="310">
        <v>2</v>
      </c>
      <c r="J9" s="310">
        <f t="shared" si="1"/>
        <v>58</v>
      </c>
      <c r="K9" s="134"/>
      <c r="L9" s="134"/>
      <c r="M9" s="331">
        <v>2</v>
      </c>
      <c r="N9" s="332">
        <v>2</v>
      </c>
      <c r="O9" s="139"/>
      <c r="P9" s="140"/>
      <c r="Q9" s="141"/>
      <c r="R9" s="333"/>
      <c r="S9" s="136"/>
      <c r="T9" s="134"/>
      <c r="U9" s="142"/>
      <c r="V9" s="328"/>
      <c r="W9" s="134"/>
      <c r="X9" s="134"/>
      <c r="Y9" s="143"/>
      <c r="Z9" s="328"/>
      <c r="AA9" s="134"/>
      <c r="AB9" s="134"/>
      <c r="AC9" s="143"/>
      <c r="AD9" s="328"/>
      <c r="AE9" s="144"/>
      <c r="AF9" s="140"/>
      <c r="AG9" s="145"/>
      <c r="AH9" s="195"/>
      <c r="AI9" s="144"/>
      <c r="AJ9" s="140"/>
      <c r="AK9" s="145"/>
      <c r="AL9" s="195"/>
      <c r="AM9" s="134"/>
      <c r="AN9" s="134"/>
      <c r="AO9" s="143"/>
      <c r="AP9" s="328"/>
      <c r="AQ9" s="144"/>
      <c r="AR9" s="140"/>
      <c r="AS9" s="145"/>
      <c r="AT9" s="195"/>
      <c r="AU9" s="134"/>
      <c r="AV9" s="134"/>
      <c r="AW9" s="143"/>
      <c r="AX9" s="328"/>
      <c r="AY9" s="313">
        <v>1</v>
      </c>
      <c r="AZ9" s="146"/>
      <c r="BA9" s="194"/>
      <c r="BB9" s="576"/>
      <c r="BC9" s="577"/>
    </row>
    <row r="10" spans="1:55" s="122" customFormat="1" ht="35.25" customHeight="1" x14ac:dyDescent="0.4">
      <c r="A10" s="329" t="s">
        <v>123</v>
      </c>
      <c r="B10" s="147" t="s">
        <v>248</v>
      </c>
      <c r="C10" s="330" t="s">
        <v>43</v>
      </c>
      <c r="D10" s="148">
        <v>3</v>
      </c>
      <c r="E10" s="148">
        <f t="shared" ref="E10:E12" si="2">D10*30</f>
        <v>90</v>
      </c>
      <c r="F10" s="148">
        <f t="shared" si="0"/>
        <v>2</v>
      </c>
      <c r="G10" s="149"/>
      <c r="H10" s="148"/>
      <c r="I10" s="149">
        <v>2</v>
      </c>
      <c r="J10" s="148">
        <f t="shared" si="1"/>
        <v>88</v>
      </c>
      <c r="K10" s="139"/>
      <c r="L10" s="140"/>
      <c r="M10" s="334">
        <v>2</v>
      </c>
      <c r="N10" s="333">
        <v>3</v>
      </c>
      <c r="O10" s="139"/>
      <c r="P10" s="140"/>
      <c r="Q10" s="141"/>
      <c r="R10" s="333"/>
      <c r="S10" s="150"/>
      <c r="T10" s="140"/>
      <c r="U10" s="145"/>
      <c r="V10" s="195"/>
      <c r="W10" s="150"/>
      <c r="X10" s="140"/>
      <c r="Y10" s="145"/>
      <c r="Z10" s="195"/>
      <c r="AA10" s="150"/>
      <c r="AB10" s="140"/>
      <c r="AC10" s="145"/>
      <c r="AD10" s="195"/>
      <c r="AE10" s="144"/>
      <c r="AF10" s="140"/>
      <c r="AG10" s="145"/>
      <c r="AH10" s="195"/>
      <c r="AI10" s="144"/>
      <c r="AJ10" s="140"/>
      <c r="AK10" s="145"/>
      <c r="AL10" s="195"/>
      <c r="AM10" s="150"/>
      <c r="AN10" s="140"/>
      <c r="AO10" s="145"/>
      <c r="AP10" s="195"/>
      <c r="AQ10" s="144"/>
      <c r="AR10" s="140"/>
      <c r="AS10" s="145"/>
      <c r="AT10" s="195"/>
      <c r="AU10" s="150"/>
      <c r="AV10" s="140"/>
      <c r="AW10" s="145"/>
      <c r="AX10" s="195"/>
      <c r="AY10" s="148">
        <v>1</v>
      </c>
      <c r="AZ10" s="151"/>
      <c r="BA10" s="152"/>
      <c r="BB10" s="576"/>
      <c r="BC10" s="577"/>
    </row>
    <row r="11" spans="1:55" s="101" customFormat="1" ht="25.5" customHeight="1" thickBot="1" x14ac:dyDescent="0.45">
      <c r="A11" s="262" t="s">
        <v>210</v>
      </c>
      <c r="B11" s="147" t="s">
        <v>233</v>
      </c>
      <c r="C11" s="154" t="s">
        <v>180</v>
      </c>
      <c r="D11" s="155">
        <v>5</v>
      </c>
      <c r="E11" s="148">
        <f t="shared" si="2"/>
        <v>150</v>
      </c>
      <c r="F11" s="148">
        <f t="shared" si="0"/>
        <v>34</v>
      </c>
      <c r="G11" s="149">
        <v>32</v>
      </c>
      <c r="H11" s="148"/>
      <c r="I11" s="149">
        <v>2</v>
      </c>
      <c r="J11" s="148">
        <f t="shared" si="1"/>
        <v>116</v>
      </c>
      <c r="K11" s="150"/>
      <c r="L11" s="140"/>
      <c r="M11" s="141"/>
      <c r="N11" s="333"/>
      <c r="O11" s="139"/>
      <c r="P11" s="140"/>
      <c r="Q11" s="141"/>
      <c r="R11" s="333"/>
      <c r="S11" s="150">
        <v>8</v>
      </c>
      <c r="T11" s="140"/>
      <c r="U11" s="141">
        <v>4</v>
      </c>
      <c r="V11" s="333">
        <v>5</v>
      </c>
      <c r="W11" s="150"/>
      <c r="X11" s="140"/>
      <c r="Y11" s="141"/>
      <c r="Z11" s="333"/>
      <c r="AA11" s="150"/>
      <c r="AB11" s="140"/>
      <c r="AC11" s="141"/>
      <c r="AD11" s="333"/>
      <c r="AE11" s="150"/>
      <c r="AF11" s="140"/>
      <c r="AG11" s="141"/>
      <c r="AH11" s="333"/>
      <c r="AI11" s="144"/>
      <c r="AJ11" s="140"/>
      <c r="AK11" s="145"/>
      <c r="AL11" s="195"/>
      <c r="AM11" s="150"/>
      <c r="AN11" s="140"/>
      <c r="AO11" s="145"/>
      <c r="AP11" s="195"/>
      <c r="AQ11" s="144"/>
      <c r="AR11" s="140"/>
      <c r="AS11" s="145"/>
      <c r="AT11" s="195"/>
      <c r="AU11" s="150"/>
      <c r="AV11" s="140"/>
      <c r="AW11" s="145"/>
      <c r="AX11" s="195"/>
      <c r="AY11" s="310">
        <v>3</v>
      </c>
      <c r="AZ11" s="153"/>
      <c r="BA11" s="195"/>
      <c r="BB11" s="576"/>
      <c r="BC11" s="577"/>
    </row>
    <row r="12" spans="1:55" s="122" customFormat="1" ht="48.75" customHeight="1" thickBot="1" x14ac:dyDescent="0.45">
      <c r="A12" s="514" t="s">
        <v>110</v>
      </c>
      <c r="B12" s="515"/>
      <c r="C12" s="164"/>
      <c r="D12" s="165">
        <f>N12+R12+V12+Z12+AD12+AH12+AL12+AP12</f>
        <v>12</v>
      </c>
      <c r="E12" s="114">
        <f t="shared" si="2"/>
        <v>360</v>
      </c>
      <c r="F12" s="114"/>
      <c r="G12" s="114"/>
      <c r="H12" s="114"/>
      <c r="I12" s="114"/>
      <c r="J12" s="114"/>
      <c r="K12" s="507">
        <f>1*'Вариат. часть РУП_Бак  АИЭ'!K12:M12</f>
        <v>0</v>
      </c>
      <c r="L12" s="508"/>
      <c r="M12" s="509"/>
      <c r="N12" s="335">
        <f>1*'Вариат. часть РУП_Бак  АИЭ'!N12</f>
        <v>2</v>
      </c>
      <c r="O12" s="507">
        <f>1*'Вариат. часть РУП_Бак  АИЭ'!O12:Q12</f>
        <v>6</v>
      </c>
      <c r="P12" s="508"/>
      <c r="Q12" s="509"/>
      <c r="R12" s="335">
        <f>1*'Вариат. часть РУП_Бак  АИЭ'!R12</f>
        <v>5</v>
      </c>
      <c r="S12" s="507">
        <f>1*'Вариат. часть РУП_Бак  АИЭ'!S12:U12</f>
        <v>0</v>
      </c>
      <c r="T12" s="508"/>
      <c r="U12" s="509"/>
      <c r="V12" s="335">
        <f>1*'Вариат. часть РУП_Бак  АИЭ'!V12</f>
        <v>0</v>
      </c>
      <c r="W12" s="507">
        <f>1*'Вариат. часть РУП_Бак  АИЭ'!W12:Y12</f>
        <v>16</v>
      </c>
      <c r="X12" s="508"/>
      <c r="Y12" s="509"/>
      <c r="Z12" s="335">
        <f>1*'Вариат. часть РУП_Бак  АИЭ'!Z12</f>
        <v>5</v>
      </c>
      <c r="AA12" s="507">
        <f>1*'Вариат. часть РУП_Бак  АИЭ'!AA12:AC12</f>
        <v>0</v>
      </c>
      <c r="AB12" s="508"/>
      <c r="AC12" s="509"/>
      <c r="AD12" s="335">
        <f>1*'Вариат. часть РУП_Бак  АИЭ'!AD12</f>
        <v>0</v>
      </c>
      <c r="AE12" s="507">
        <f>1*'Вариат. часть РУП_Бак  АИЭ'!AE12:AG12</f>
        <v>0</v>
      </c>
      <c r="AF12" s="508"/>
      <c r="AG12" s="509"/>
      <c r="AH12" s="335">
        <f>1*'Вариат. часть РУП_Бак  АИЭ'!AH12</f>
        <v>0</v>
      </c>
      <c r="AI12" s="507">
        <f>1*'Вариат. часть РУП_Бак  АИЭ'!AI12:AK12</f>
        <v>0</v>
      </c>
      <c r="AJ12" s="508"/>
      <c r="AK12" s="509"/>
      <c r="AL12" s="335">
        <f>1*'Вариат. часть РУП_Бак  АИЭ'!AL12</f>
        <v>0</v>
      </c>
      <c r="AM12" s="507">
        <f>1*'Вариат. часть РУП_Бак  АИЭ'!AM12:AO12</f>
        <v>0</v>
      </c>
      <c r="AN12" s="508"/>
      <c r="AO12" s="509"/>
      <c r="AP12" s="335">
        <f>1*'Вариат. часть РУП_Бак  АИЭ'!AP12</f>
        <v>0</v>
      </c>
      <c r="AQ12" s="507">
        <f>1*'Вариат. часть РУП_Бак  АИЭ'!AQ12:AS12</f>
        <v>0</v>
      </c>
      <c r="AR12" s="508"/>
      <c r="AS12" s="509"/>
      <c r="AT12" s="335">
        <f>1*'Вариат. часть РУП_Бак  АИЭ'!BB12</f>
        <v>0</v>
      </c>
      <c r="AU12" s="507">
        <f>1*'Вариат. часть РУП_Бак  АИЭ'!AU12:AW12</f>
        <v>0</v>
      </c>
      <c r="AV12" s="508"/>
      <c r="AW12" s="509"/>
      <c r="AX12" s="335">
        <f>1*'Вариат. часть РУП_Бак  АИЭ'!BF12</f>
        <v>0</v>
      </c>
      <c r="AY12" s="114"/>
      <c r="AZ12" s="166"/>
      <c r="BA12" s="165"/>
    </row>
    <row r="13" spans="1:55" s="1" customFormat="1" ht="46.5" customHeight="1" thickBot="1" x14ac:dyDescent="0.4">
      <c r="A13" s="336"/>
      <c r="B13" s="337" t="s">
        <v>124</v>
      </c>
      <c r="C13" s="114"/>
      <c r="D13" s="166">
        <f>D7+D12</f>
        <v>25</v>
      </c>
      <c r="E13" s="166">
        <f>E7+E12</f>
        <v>750</v>
      </c>
      <c r="F13" s="165">
        <f>SUM(F8:F12)</f>
        <v>40</v>
      </c>
      <c r="G13" s="165">
        <f>SUM(G8:G12)</f>
        <v>32</v>
      </c>
      <c r="H13" s="165">
        <f>SUM(H8:H12)</f>
        <v>0</v>
      </c>
      <c r="I13" s="165">
        <f>SUM(I8:I12)</f>
        <v>8</v>
      </c>
      <c r="J13" s="165">
        <f>SUM(J8:J12)</f>
        <v>350</v>
      </c>
      <c r="K13" s="516">
        <f>K7+K12</f>
        <v>6</v>
      </c>
      <c r="L13" s="516"/>
      <c r="M13" s="517"/>
      <c r="N13" s="165">
        <f>N7+N12</f>
        <v>10</v>
      </c>
      <c r="O13" s="516">
        <f>O7+O12</f>
        <v>6</v>
      </c>
      <c r="P13" s="516"/>
      <c r="Q13" s="517"/>
      <c r="R13" s="165">
        <f>R7+R12</f>
        <v>5</v>
      </c>
      <c r="S13" s="516">
        <f>S7+S12</f>
        <v>12</v>
      </c>
      <c r="T13" s="516"/>
      <c r="U13" s="517"/>
      <c r="V13" s="165">
        <f>V7+V12</f>
        <v>5</v>
      </c>
      <c r="W13" s="516">
        <f>W7+W12</f>
        <v>16</v>
      </c>
      <c r="X13" s="516"/>
      <c r="Y13" s="517"/>
      <c r="Z13" s="165">
        <f>Z7+Z12</f>
        <v>5</v>
      </c>
      <c r="AA13" s="516">
        <f>AA7+AA12</f>
        <v>0</v>
      </c>
      <c r="AB13" s="516"/>
      <c r="AC13" s="517"/>
      <c r="AD13" s="165">
        <f>AD7+AD12</f>
        <v>0</v>
      </c>
      <c r="AE13" s="516">
        <f>AE7+AE12</f>
        <v>0</v>
      </c>
      <c r="AF13" s="516"/>
      <c r="AG13" s="517"/>
      <c r="AH13" s="165">
        <f>AH7+AH12</f>
        <v>0</v>
      </c>
      <c r="AI13" s="516">
        <f>AI7+AI12</f>
        <v>0</v>
      </c>
      <c r="AJ13" s="516"/>
      <c r="AK13" s="517"/>
      <c r="AL13" s="165">
        <f>AL7+AL12</f>
        <v>0</v>
      </c>
      <c r="AM13" s="516">
        <f>AM7+AM12</f>
        <v>0</v>
      </c>
      <c r="AN13" s="516"/>
      <c r="AO13" s="517"/>
      <c r="AP13" s="165">
        <f>AP7+AP12</f>
        <v>0</v>
      </c>
      <c r="AQ13" s="516">
        <f>AQ7+AQ12</f>
        <v>0</v>
      </c>
      <c r="AR13" s="516"/>
      <c r="AS13" s="517"/>
      <c r="AT13" s="165">
        <f>AT7+AT12</f>
        <v>0</v>
      </c>
      <c r="AU13" s="516">
        <f>AU7+AU12</f>
        <v>0</v>
      </c>
      <c r="AV13" s="516"/>
      <c r="AW13" s="517"/>
      <c r="AX13" s="165">
        <f>AX7+AX12</f>
        <v>0</v>
      </c>
      <c r="AY13" s="338"/>
      <c r="AZ13" s="338"/>
      <c r="BA13" s="165"/>
    </row>
    <row r="14" spans="1:55" s="205" customFormat="1" ht="21.75" customHeight="1" thickBot="1" x14ac:dyDescent="0.4">
      <c r="A14" s="204" t="s">
        <v>125</v>
      </c>
      <c r="B14" s="527" t="s">
        <v>111</v>
      </c>
      <c r="C14" s="528"/>
      <c r="D14" s="528"/>
      <c r="E14" s="528"/>
      <c r="F14" s="528"/>
      <c r="G14" s="528"/>
      <c r="H14" s="528"/>
      <c r="I14" s="528"/>
      <c r="J14" s="528"/>
      <c r="K14" s="528"/>
      <c r="L14" s="528"/>
      <c r="M14" s="528"/>
      <c r="N14" s="528"/>
      <c r="O14" s="528"/>
      <c r="P14" s="528"/>
      <c r="Q14" s="528"/>
      <c r="R14" s="528"/>
      <c r="S14" s="528"/>
      <c r="T14" s="528"/>
      <c r="U14" s="528"/>
      <c r="V14" s="528"/>
      <c r="W14" s="528"/>
      <c r="X14" s="528"/>
      <c r="Y14" s="528"/>
      <c r="Z14" s="528"/>
      <c r="AA14" s="528"/>
      <c r="AB14" s="528"/>
      <c r="AC14" s="528"/>
      <c r="AD14" s="528"/>
      <c r="AE14" s="528"/>
      <c r="AF14" s="528"/>
      <c r="AG14" s="528"/>
      <c r="AH14" s="528"/>
      <c r="AI14" s="528"/>
      <c r="AJ14" s="528"/>
      <c r="AK14" s="528"/>
      <c r="AL14" s="528"/>
      <c r="AM14" s="528"/>
      <c r="AN14" s="528"/>
      <c r="AO14" s="528"/>
      <c r="AP14" s="528"/>
      <c r="AQ14" s="528"/>
      <c r="AR14" s="528"/>
      <c r="AS14" s="528"/>
      <c r="AT14" s="528"/>
      <c r="AU14" s="528"/>
      <c r="AV14" s="528"/>
      <c r="AW14" s="528"/>
      <c r="AX14" s="528"/>
      <c r="AY14" s="528"/>
      <c r="AZ14" s="528"/>
      <c r="BA14" s="529"/>
    </row>
    <row r="15" spans="1:55" s="205" customFormat="1" ht="22.05" customHeight="1" thickBot="1" x14ac:dyDescent="0.4">
      <c r="A15" s="530" t="s">
        <v>177</v>
      </c>
      <c r="B15" s="515"/>
      <c r="C15" s="114"/>
      <c r="D15" s="114">
        <f>SUM(D16:D18)</f>
        <v>15</v>
      </c>
      <c r="E15" s="114">
        <f t="shared" ref="E15:E20" si="3">D15*30</f>
        <v>450</v>
      </c>
      <c r="F15" s="299"/>
      <c r="G15" s="114"/>
      <c r="H15" s="114"/>
      <c r="I15" s="114"/>
      <c r="J15" s="300"/>
      <c r="K15" s="504">
        <f>SUM(K16:M18)</f>
        <v>54</v>
      </c>
      <c r="L15" s="505"/>
      <c r="M15" s="506"/>
      <c r="N15" s="320">
        <f>SUM(N16:N18)</f>
        <v>15</v>
      </c>
      <c r="O15" s="504">
        <f>SUM(O16:Q18)</f>
        <v>0</v>
      </c>
      <c r="P15" s="505"/>
      <c r="Q15" s="506"/>
      <c r="R15" s="320">
        <f>SUM(R16:R18)</f>
        <v>0</v>
      </c>
      <c r="S15" s="504">
        <f>SUM(S16:U18)</f>
        <v>0</v>
      </c>
      <c r="T15" s="505"/>
      <c r="U15" s="506"/>
      <c r="V15" s="320">
        <f>SUM(V16:V18)</f>
        <v>0</v>
      </c>
      <c r="W15" s="504">
        <f>SUM(W16:Y18)</f>
        <v>0</v>
      </c>
      <c r="X15" s="505"/>
      <c r="Y15" s="506"/>
      <c r="Z15" s="320">
        <f>SUM(Z16:Z18)</f>
        <v>0</v>
      </c>
      <c r="AA15" s="504">
        <f>SUM(AA16:AC18)</f>
        <v>0</v>
      </c>
      <c r="AB15" s="505"/>
      <c r="AC15" s="506"/>
      <c r="AD15" s="320">
        <f>SUM(AD16:AD18)</f>
        <v>0</v>
      </c>
      <c r="AE15" s="504">
        <f>SUM(AE16:AG18)</f>
        <v>0</v>
      </c>
      <c r="AF15" s="505"/>
      <c r="AG15" s="506"/>
      <c r="AH15" s="320">
        <f>SUM(AH16:AH18)</f>
        <v>0</v>
      </c>
      <c r="AI15" s="504">
        <f>SUM(AI16:AK18)</f>
        <v>0</v>
      </c>
      <c r="AJ15" s="505"/>
      <c r="AK15" s="506"/>
      <c r="AL15" s="320">
        <f>SUM(AL16:AL18)</f>
        <v>0</v>
      </c>
      <c r="AM15" s="504">
        <f>SUM(AM16:AO18)</f>
        <v>0</v>
      </c>
      <c r="AN15" s="505"/>
      <c r="AO15" s="506"/>
      <c r="AP15" s="320">
        <f>SUM(AP16:AP18)</f>
        <v>0</v>
      </c>
      <c r="AQ15" s="504">
        <f>SUM(AQ16:AS18)</f>
        <v>0</v>
      </c>
      <c r="AR15" s="505"/>
      <c r="AS15" s="506"/>
      <c r="AT15" s="320">
        <f>SUM(AT16:AT18)</f>
        <v>0</v>
      </c>
      <c r="AU15" s="504">
        <f>SUM(AU16:AW18)</f>
        <v>0</v>
      </c>
      <c r="AV15" s="505"/>
      <c r="AW15" s="506"/>
      <c r="AX15" s="320">
        <f>SUM(AX16:AX18)</f>
        <v>0</v>
      </c>
      <c r="AY15" s="114"/>
      <c r="AZ15" s="298"/>
      <c r="BA15" s="114"/>
    </row>
    <row r="16" spans="1:55" s="167" customFormat="1" ht="33.75" customHeight="1" x14ac:dyDescent="0.4">
      <c r="A16" s="206" t="s">
        <v>126</v>
      </c>
      <c r="B16" s="207" t="s">
        <v>234</v>
      </c>
      <c r="C16" s="208" t="s">
        <v>188</v>
      </c>
      <c r="D16" s="310">
        <v>5</v>
      </c>
      <c r="E16" s="311">
        <f t="shared" si="3"/>
        <v>150</v>
      </c>
      <c r="F16" s="209">
        <f>G16+H16+I16</f>
        <v>18</v>
      </c>
      <c r="G16" s="310">
        <v>8</v>
      </c>
      <c r="H16" s="310"/>
      <c r="I16" s="310">
        <v>10</v>
      </c>
      <c r="J16" s="210">
        <f>E16-F16</f>
        <v>132</v>
      </c>
      <c r="K16" s="134">
        <v>8</v>
      </c>
      <c r="L16" s="112"/>
      <c r="M16" s="135">
        <v>10</v>
      </c>
      <c r="N16" s="328">
        <v>5</v>
      </c>
      <c r="O16" s="134"/>
      <c r="P16" s="112"/>
      <c r="Q16" s="135"/>
      <c r="R16" s="328"/>
      <c r="S16" s="134"/>
      <c r="T16" s="112"/>
      <c r="U16" s="135"/>
      <c r="V16" s="328"/>
      <c r="W16" s="113"/>
      <c r="X16" s="112"/>
      <c r="Y16" s="133"/>
      <c r="Z16" s="328"/>
      <c r="AA16" s="134"/>
      <c r="AB16" s="112"/>
      <c r="AC16" s="135"/>
      <c r="AD16" s="328"/>
      <c r="AE16" s="136"/>
      <c r="AF16" s="112"/>
      <c r="AG16" s="135"/>
      <c r="AH16" s="328"/>
      <c r="AI16" s="136"/>
      <c r="AJ16" s="112"/>
      <c r="AK16" s="135"/>
      <c r="AL16" s="328"/>
      <c r="AM16" s="134"/>
      <c r="AN16" s="112"/>
      <c r="AO16" s="135"/>
      <c r="AP16" s="328"/>
      <c r="AQ16" s="136"/>
      <c r="AR16" s="112"/>
      <c r="AS16" s="135"/>
      <c r="AT16" s="328"/>
      <c r="AU16" s="134"/>
      <c r="AV16" s="112"/>
      <c r="AW16" s="135"/>
      <c r="AX16" s="328"/>
      <c r="AY16" s="313">
        <v>1</v>
      </c>
      <c r="AZ16" s="137"/>
      <c r="BA16" s="313"/>
    </row>
    <row r="17" spans="1:58" s="167" customFormat="1" ht="21.75" customHeight="1" x14ac:dyDescent="0.4">
      <c r="A17" s="211" t="s">
        <v>127</v>
      </c>
      <c r="B17" s="212" t="s">
        <v>235</v>
      </c>
      <c r="C17" s="213" t="s">
        <v>192</v>
      </c>
      <c r="D17" s="148">
        <v>5</v>
      </c>
      <c r="E17" s="149">
        <f t="shared" si="3"/>
        <v>150</v>
      </c>
      <c r="F17" s="214">
        <f>G17+H17+I17</f>
        <v>20</v>
      </c>
      <c r="G17" s="148">
        <v>8</v>
      </c>
      <c r="H17" s="148">
        <v>8</v>
      </c>
      <c r="I17" s="148">
        <v>4</v>
      </c>
      <c r="J17" s="215">
        <f>E17-F17</f>
        <v>130</v>
      </c>
      <c r="K17" s="150">
        <v>8</v>
      </c>
      <c r="L17" s="140">
        <v>8</v>
      </c>
      <c r="M17" s="145">
        <v>4</v>
      </c>
      <c r="N17" s="195">
        <v>5</v>
      </c>
      <c r="O17" s="150"/>
      <c r="P17" s="140"/>
      <c r="Q17" s="145"/>
      <c r="R17" s="195"/>
      <c r="S17" s="136"/>
      <c r="T17" s="134"/>
      <c r="U17" s="142"/>
      <c r="V17" s="328"/>
      <c r="W17" s="134"/>
      <c r="X17" s="134"/>
      <c r="Y17" s="143"/>
      <c r="Z17" s="328"/>
      <c r="AA17" s="134"/>
      <c r="AB17" s="134"/>
      <c r="AC17" s="143"/>
      <c r="AD17" s="328"/>
      <c r="AE17" s="144"/>
      <c r="AF17" s="140"/>
      <c r="AG17" s="145"/>
      <c r="AH17" s="195"/>
      <c r="AI17" s="144"/>
      <c r="AJ17" s="140"/>
      <c r="AK17" s="145"/>
      <c r="AL17" s="195"/>
      <c r="AM17" s="134"/>
      <c r="AN17" s="134"/>
      <c r="AO17" s="143"/>
      <c r="AP17" s="328"/>
      <c r="AQ17" s="144"/>
      <c r="AR17" s="140"/>
      <c r="AS17" s="145"/>
      <c r="AT17" s="195"/>
      <c r="AU17" s="134"/>
      <c r="AV17" s="134"/>
      <c r="AW17" s="143"/>
      <c r="AX17" s="328"/>
      <c r="AY17" s="313">
        <v>1</v>
      </c>
      <c r="AZ17" s="146"/>
      <c r="BA17" s="194"/>
    </row>
    <row r="18" spans="1:58" s="167" customFormat="1" ht="26.25" customHeight="1" thickBot="1" x14ac:dyDescent="0.45">
      <c r="A18" s="216" t="s">
        <v>128</v>
      </c>
      <c r="B18" s="217" t="s">
        <v>236</v>
      </c>
      <c r="C18" s="218"/>
      <c r="D18" s="307">
        <v>5</v>
      </c>
      <c r="E18" s="309">
        <f t="shared" si="3"/>
        <v>150</v>
      </c>
      <c r="F18" s="219">
        <f>G18+H18+I18</f>
        <v>16</v>
      </c>
      <c r="G18" s="307">
        <v>8</v>
      </c>
      <c r="H18" s="307"/>
      <c r="I18" s="307">
        <v>8</v>
      </c>
      <c r="J18" s="220">
        <f>E18-F18</f>
        <v>134</v>
      </c>
      <c r="K18" s="158">
        <v>8</v>
      </c>
      <c r="L18" s="159"/>
      <c r="M18" s="162">
        <v>8</v>
      </c>
      <c r="N18" s="244">
        <v>5</v>
      </c>
      <c r="O18" s="161"/>
      <c r="P18" s="159"/>
      <c r="Q18" s="160"/>
      <c r="R18" s="339"/>
      <c r="S18" s="158"/>
      <c r="T18" s="159"/>
      <c r="U18" s="162"/>
      <c r="V18" s="244"/>
      <c r="W18" s="158"/>
      <c r="X18" s="159"/>
      <c r="Y18" s="162"/>
      <c r="Z18" s="244"/>
      <c r="AA18" s="158"/>
      <c r="AB18" s="159"/>
      <c r="AC18" s="162"/>
      <c r="AD18" s="244"/>
      <c r="AE18" s="163"/>
      <c r="AF18" s="159"/>
      <c r="AG18" s="162"/>
      <c r="AH18" s="244"/>
      <c r="AI18" s="163"/>
      <c r="AJ18" s="159"/>
      <c r="AK18" s="162"/>
      <c r="AL18" s="244"/>
      <c r="AM18" s="158"/>
      <c r="AN18" s="159"/>
      <c r="AO18" s="162"/>
      <c r="AP18" s="244"/>
      <c r="AQ18" s="163"/>
      <c r="AR18" s="159"/>
      <c r="AS18" s="162"/>
      <c r="AT18" s="244"/>
      <c r="AU18" s="158"/>
      <c r="AV18" s="159"/>
      <c r="AW18" s="162"/>
      <c r="AX18" s="244"/>
      <c r="AY18" s="313">
        <v>1</v>
      </c>
      <c r="AZ18" s="157"/>
      <c r="BA18" s="314"/>
    </row>
    <row r="19" spans="1:58" s="167" customFormat="1" ht="45.75" customHeight="1" thickBot="1" x14ac:dyDescent="0.45">
      <c r="A19" s="530" t="s">
        <v>110</v>
      </c>
      <c r="B19" s="515"/>
      <c r="C19" s="164"/>
      <c r="D19" s="165">
        <f>'Вариат. часть РУП_Бак  АИЭ'!D26</f>
        <v>25</v>
      </c>
      <c r="E19" s="114">
        <f t="shared" si="3"/>
        <v>750</v>
      </c>
      <c r="F19" s="299"/>
      <c r="G19" s="114"/>
      <c r="H19" s="114"/>
      <c r="I19" s="114"/>
      <c r="J19" s="299"/>
      <c r="K19" s="507">
        <f>'Вариат. часть РУП_Бак  АИЭ'!K26:M26</f>
        <v>0</v>
      </c>
      <c r="L19" s="508"/>
      <c r="M19" s="509"/>
      <c r="N19" s="335">
        <f>'Вариат. часть РУП_Бак  АИЭ'!N26</f>
        <v>0</v>
      </c>
      <c r="O19" s="507">
        <f>'Вариат. часть РУП_Бак  АИЭ'!O26:Q26</f>
        <v>72</v>
      </c>
      <c r="P19" s="508"/>
      <c r="Q19" s="509"/>
      <c r="R19" s="335">
        <f>'Вариат. часть РУП_Бак  АИЭ'!R26</f>
        <v>20</v>
      </c>
      <c r="S19" s="507">
        <f>'Вариат. часть РУП_Бак  АИЭ'!S26:U26</f>
        <v>14</v>
      </c>
      <c r="T19" s="508"/>
      <c r="U19" s="509"/>
      <c r="V19" s="335">
        <f>'Вариат. часть РУП_Бак  АИЭ'!V26</f>
        <v>5</v>
      </c>
      <c r="W19" s="507">
        <f>'Вариат. часть РУП_Бак  АИЭ'!W26:Y26</f>
        <v>0</v>
      </c>
      <c r="X19" s="508"/>
      <c r="Y19" s="509"/>
      <c r="Z19" s="335">
        <f>'Вариат. часть РУП_Бак  АИЭ'!Z26</f>
        <v>0</v>
      </c>
      <c r="AA19" s="507">
        <f>'Вариат. часть РУП_Бак  АИЭ'!AA26:AC26</f>
        <v>0</v>
      </c>
      <c r="AB19" s="508"/>
      <c r="AC19" s="509"/>
      <c r="AD19" s="335">
        <f>'Вариат. часть РУП_Бак  АИЭ'!AD26</f>
        <v>0</v>
      </c>
      <c r="AE19" s="507">
        <f>'Вариат. часть РУП_Бак  АИЭ'!AE26:AG26</f>
        <v>0</v>
      </c>
      <c r="AF19" s="508"/>
      <c r="AG19" s="509"/>
      <c r="AH19" s="335">
        <f>'Вариат. часть РУП_Бак  АИЭ'!AH26</f>
        <v>0</v>
      </c>
      <c r="AI19" s="507">
        <f>'Вариат. часть РУП_Бак  АИЭ'!AI26:AK26</f>
        <v>0</v>
      </c>
      <c r="AJ19" s="508"/>
      <c r="AK19" s="509"/>
      <c r="AL19" s="335">
        <f>'Вариат. часть РУП_Бак  АИЭ'!AL26</f>
        <v>0</v>
      </c>
      <c r="AM19" s="507">
        <f>'Вариат. часть РУП_Бак  АИЭ'!AM26:AO26</f>
        <v>0</v>
      </c>
      <c r="AN19" s="508"/>
      <c r="AO19" s="509"/>
      <c r="AP19" s="335">
        <f>'Вариат. часть РУП_Бак  АИЭ'!AP26</f>
        <v>0</v>
      </c>
      <c r="AQ19" s="507">
        <f>'Вариат. часть РУП_Бак  АИЭ'!AQ26:AS26</f>
        <v>0</v>
      </c>
      <c r="AR19" s="508"/>
      <c r="AS19" s="509"/>
      <c r="AT19" s="335">
        <f>'Вариат. часть РУП_Бак  АИЭ'!BB26</f>
        <v>0</v>
      </c>
      <c r="AU19" s="507">
        <f>'Вариат. часть РУП_Бак  АИЭ'!AU26:AW26</f>
        <v>0</v>
      </c>
      <c r="AV19" s="508"/>
      <c r="AW19" s="509"/>
      <c r="AX19" s="335">
        <f>'Вариат. часть РУП_Бак  АИЭ'!BF26</f>
        <v>0</v>
      </c>
      <c r="AY19" s="114"/>
      <c r="AZ19" s="166"/>
      <c r="BA19" s="165"/>
    </row>
    <row r="20" spans="1:58" s="221" customFormat="1" ht="42.75" customHeight="1" thickBot="1" x14ac:dyDescent="0.4">
      <c r="A20" s="336"/>
      <c r="B20" s="337" t="s">
        <v>129</v>
      </c>
      <c r="C20" s="114"/>
      <c r="D20" s="166">
        <f>D15+D19</f>
        <v>40</v>
      </c>
      <c r="E20" s="308">
        <f t="shared" si="3"/>
        <v>1200</v>
      </c>
      <c r="F20" s="340"/>
      <c r="G20" s="341"/>
      <c r="H20" s="341"/>
      <c r="I20" s="341"/>
      <c r="J20" s="342"/>
      <c r="K20" s="504">
        <f>K15+K19</f>
        <v>54</v>
      </c>
      <c r="L20" s="505"/>
      <c r="M20" s="506"/>
      <c r="N20" s="293">
        <f>N15+N19</f>
        <v>15</v>
      </c>
      <c r="O20" s="504">
        <f>O15+O19</f>
        <v>72</v>
      </c>
      <c r="P20" s="505"/>
      <c r="Q20" s="506"/>
      <c r="R20" s="293">
        <f>R15+R19</f>
        <v>20</v>
      </c>
      <c r="S20" s="504">
        <f>S15+S19</f>
        <v>14</v>
      </c>
      <c r="T20" s="505"/>
      <c r="U20" s="506"/>
      <c r="V20" s="293">
        <f>V15+V19</f>
        <v>5</v>
      </c>
      <c r="W20" s="504">
        <f>W15+W19</f>
        <v>0</v>
      </c>
      <c r="X20" s="505"/>
      <c r="Y20" s="506"/>
      <c r="Z20" s="293">
        <f>Z15+Z19</f>
        <v>0</v>
      </c>
      <c r="AA20" s="504">
        <f>AA15+AA19</f>
        <v>0</v>
      </c>
      <c r="AB20" s="505"/>
      <c r="AC20" s="506"/>
      <c r="AD20" s="293">
        <f>AD15+AD19</f>
        <v>0</v>
      </c>
      <c r="AE20" s="504">
        <f>AE15+AE19</f>
        <v>0</v>
      </c>
      <c r="AF20" s="505"/>
      <c r="AG20" s="506"/>
      <c r="AH20" s="293">
        <f>AH15+AH19</f>
        <v>0</v>
      </c>
      <c r="AI20" s="504">
        <f>AI15+AI19</f>
        <v>0</v>
      </c>
      <c r="AJ20" s="505"/>
      <c r="AK20" s="506"/>
      <c r="AL20" s="293">
        <f>AL15+AL19</f>
        <v>0</v>
      </c>
      <c r="AM20" s="504">
        <f>AM15+AM19</f>
        <v>0</v>
      </c>
      <c r="AN20" s="505"/>
      <c r="AO20" s="506"/>
      <c r="AP20" s="293">
        <f>AP15+AP19</f>
        <v>0</v>
      </c>
      <c r="AQ20" s="504">
        <f>AQ15+AQ19</f>
        <v>0</v>
      </c>
      <c r="AR20" s="505"/>
      <c r="AS20" s="506"/>
      <c r="AT20" s="293">
        <f>AT15+AT19</f>
        <v>0</v>
      </c>
      <c r="AU20" s="504">
        <f>AU15+AU19</f>
        <v>0</v>
      </c>
      <c r="AV20" s="505"/>
      <c r="AW20" s="506"/>
      <c r="AX20" s="293">
        <f>AX15+AX19</f>
        <v>0</v>
      </c>
      <c r="AY20" s="166"/>
      <c r="AZ20" s="166"/>
      <c r="BA20" s="165"/>
    </row>
    <row r="21" spans="1:58" s="84" customFormat="1" ht="23.25" customHeight="1" thickBot="1" x14ac:dyDescent="0.4">
      <c r="A21" s="115" t="s">
        <v>130</v>
      </c>
      <c r="B21" s="527" t="s">
        <v>49</v>
      </c>
      <c r="C21" s="528"/>
      <c r="D21" s="528"/>
      <c r="E21" s="528"/>
      <c r="F21" s="528"/>
      <c r="G21" s="528"/>
      <c r="H21" s="528"/>
      <c r="I21" s="528"/>
      <c r="J21" s="528"/>
      <c r="K21" s="528"/>
      <c r="L21" s="528"/>
      <c r="M21" s="528"/>
      <c r="N21" s="528"/>
      <c r="O21" s="528"/>
      <c r="P21" s="528"/>
      <c r="Q21" s="528"/>
      <c r="R21" s="528"/>
      <c r="S21" s="528"/>
      <c r="T21" s="528"/>
      <c r="U21" s="528"/>
      <c r="V21" s="528"/>
      <c r="W21" s="528"/>
      <c r="X21" s="528"/>
      <c r="Y21" s="528"/>
      <c r="Z21" s="528"/>
      <c r="AA21" s="528"/>
      <c r="AB21" s="528"/>
      <c r="AC21" s="528"/>
      <c r="AD21" s="528"/>
      <c r="AE21" s="528"/>
      <c r="AF21" s="528"/>
      <c r="AG21" s="528"/>
      <c r="AH21" s="528"/>
      <c r="AI21" s="528"/>
      <c r="AJ21" s="528"/>
      <c r="AK21" s="528"/>
      <c r="AL21" s="528"/>
      <c r="AM21" s="528"/>
      <c r="AN21" s="528"/>
      <c r="AO21" s="528"/>
      <c r="AP21" s="528"/>
      <c r="AQ21" s="528"/>
      <c r="AR21" s="528"/>
      <c r="AS21" s="528"/>
      <c r="AT21" s="528"/>
      <c r="AU21" s="528"/>
      <c r="AV21" s="528"/>
      <c r="AW21" s="528"/>
      <c r="AX21" s="528"/>
      <c r="AY21" s="528"/>
      <c r="AZ21" s="528"/>
      <c r="BA21" s="529"/>
    </row>
    <row r="22" spans="1:58" s="84" customFormat="1" ht="22.05" customHeight="1" thickBot="1" x14ac:dyDescent="0.4">
      <c r="A22" s="530" t="s">
        <v>177</v>
      </c>
      <c r="B22" s="515"/>
      <c r="C22" s="114"/>
      <c r="D22" s="298">
        <f>SUM(D23:D28)</f>
        <v>30</v>
      </c>
      <c r="E22" s="114">
        <f>D22*30</f>
        <v>900</v>
      </c>
      <c r="F22" s="114"/>
      <c r="G22" s="299"/>
      <c r="H22" s="114"/>
      <c r="I22" s="114"/>
      <c r="J22" s="114"/>
      <c r="K22" s="504">
        <f>SUM(K23:M28)</f>
        <v>0</v>
      </c>
      <c r="L22" s="505"/>
      <c r="M22" s="506"/>
      <c r="N22" s="320">
        <f>SUM(N23:N28)</f>
        <v>0</v>
      </c>
      <c r="O22" s="507">
        <f>SUM(O23:Q28)</f>
        <v>0</v>
      </c>
      <c r="P22" s="508"/>
      <c r="Q22" s="509"/>
      <c r="R22" s="335">
        <f>SUM(R23:R28)</f>
        <v>0</v>
      </c>
      <c r="S22" s="507">
        <f>SUM(S23:U28)</f>
        <v>18</v>
      </c>
      <c r="T22" s="508"/>
      <c r="U22" s="509"/>
      <c r="V22" s="335">
        <f>SUM(V23:V28)</f>
        <v>5</v>
      </c>
      <c r="W22" s="507">
        <f>SUM(W23:Y28)</f>
        <v>34</v>
      </c>
      <c r="X22" s="508"/>
      <c r="Y22" s="509"/>
      <c r="Z22" s="343">
        <f>SUM(Z23:Z28)</f>
        <v>10</v>
      </c>
      <c r="AA22" s="507">
        <f>SUM(AA23:AC28)</f>
        <v>30</v>
      </c>
      <c r="AB22" s="508"/>
      <c r="AC22" s="509"/>
      <c r="AD22" s="335">
        <f>SUM(AD23:AD28)</f>
        <v>10</v>
      </c>
      <c r="AE22" s="507">
        <f>SUM(AE23:AG28)</f>
        <v>14</v>
      </c>
      <c r="AF22" s="508"/>
      <c r="AG22" s="509"/>
      <c r="AH22" s="335">
        <f>SUM(AH23:AH28)</f>
        <v>5</v>
      </c>
      <c r="AI22" s="507">
        <f>SUM(AI23:AK28)</f>
        <v>0</v>
      </c>
      <c r="AJ22" s="508"/>
      <c r="AK22" s="509"/>
      <c r="AL22" s="335">
        <f>SUM(AL23:AL28)</f>
        <v>0</v>
      </c>
      <c r="AM22" s="507">
        <f>SUM(AM23:AO28)</f>
        <v>0</v>
      </c>
      <c r="AN22" s="508"/>
      <c r="AO22" s="509"/>
      <c r="AP22" s="335">
        <f>SUM(AP23:AP28)</f>
        <v>0</v>
      </c>
      <c r="AQ22" s="507">
        <f>SUM(AQ23:AS28)</f>
        <v>0</v>
      </c>
      <c r="AR22" s="508"/>
      <c r="AS22" s="509"/>
      <c r="AT22" s="335">
        <f>SUM(AT23:AT28)</f>
        <v>0</v>
      </c>
      <c r="AU22" s="507">
        <f>SUM(AU23:AW28)</f>
        <v>0</v>
      </c>
      <c r="AV22" s="508"/>
      <c r="AW22" s="509"/>
      <c r="AX22" s="335">
        <f>SUM(AX23:AX28)</f>
        <v>0</v>
      </c>
      <c r="AY22" s="114"/>
      <c r="AZ22" s="298"/>
      <c r="BA22" s="114"/>
    </row>
    <row r="23" spans="1:58" s="122" customFormat="1" ht="62.25" customHeight="1" x14ac:dyDescent="0.35">
      <c r="A23" s="138" t="s">
        <v>131</v>
      </c>
      <c r="B23" s="235" t="s">
        <v>198</v>
      </c>
      <c r="C23" s="236" t="s">
        <v>199</v>
      </c>
      <c r="D23" s="209">
        <v>5</v>
      </c>
      <c r="E23" s="310">
        <f t="shared" ref="E23:E28" si="4">D23*30</f>
        <v>150</v>
      </c>
      <c r="F23" s="310">
        <f t="shared" ref="F23:F28" si="5">G23+H23+I23</f>
        <v>18</v>
      </c>
      <c r="G23" s="311">
        <v>8</v>
      </c>
      <c r="H23" s="310"/>
      <c r="I23" s="311">
        <v>10</v>
      </c>
      <c r="J23" s="310">
        <f t="shared" ref="J23:J28" si="6">E23-F23</f>
        <v>132</v>
      </c>
      <c r="K23" s="237"/>
      <c r="L23" s="315"/>
      <c r="M23" s="238"/>
      <c r="N23" s="310"/>
      <c r="O23" s="237"/>
      <c r="P23" s="315"/>
      <c r="Q23" s="238"/>
      <c r="R23" s="344"/>
      <c r="S23" s="237">
        <v>8</v>
      </c>
      <c r="T23" s="315"/>
      <c r="U23" s="238">
        <v>10</v>
      </c>
      <c r="V23" s="344">
        <v>5</v>
      </c>
      <c r="W23" s="239"/>
      <c r="X23" s="315"/>
      <c r="Y23" s="240"/>
      <c r="Z23" s="344"/>
      <c r="AA23" s="237"/>
      <c r="AB23" s="315"/>
      <c r="AC23" s="238"/>
      <c r="AD23" s="310"/>
      <c r="AE23" s="316"/>
      <c r="AF23" s="315"/>
      <c r="AG23" s="238"/>
      <c r="AH23" s="310"/>
      <c r="AI23" s="316"/>
      <c r="AJ23" s="315"/>
      <c r="AK23" s="238"/>
      <c r="AL23" s="310"/>
      <c r="AM23" s="237"/>
      <c r="AN23" s="315"/>
      <c r="AO23" s="238"/>
      <c r="AP23" s="310"/>
      <c r="AQ23" s="316"/>
      <c r="AR23" s="315"/>
      <c r="AS23" s="238"/>
      <c r="AT23" s="310"/>
      <c r="AU23" s="237"/>
      <c r="AV23" s="315"/>
      <c r="AW23" s="238"/>
      <c r="AX23" s="310"/>
      <c r="AY23" s="313">
        <v>3</v>
      </c>
      <c r="AZ23" s="137"/>
      <c r="BA23" s="313"/>
    </row>
    <row r="24" spans="1:58" s="122" customFormat="1" ht="62.25" customHeight="1" x14ac:dyDescent="0.4">
      <c r="A24" s="138" t="s">
        <v>200</v>
      </c>
      <c r="B24" s="383" t="s">
        <v>281</v>
      </c>
      <c r="C24" s="175" t="s">
        <v>282</v>
      </c>
      <c r="D24" s="214">
        <v>5</v>
      </c>
      <c r="E24" s="310">
        <f t="shared" si="4"/>
        <v>150</v>
      </c>
      <c r="F24" s="310">
        <f t="shared" si="5"/>
        <v>0</v>
      </c>
      <c r="G24" s="149"/>
      <c r="H24" s="148"/>
      <c r="I24" s="149"/>
      <c r="J24" s="310">
        <f t="shared" si="6"/>
        <v>150</v>
      </c>
      <c r="K24" s="222"/>
      <c r="L24" s="132"/>
      <c r="M24" s="227"/>
      <c r="N24" s="148"/>
      <c r="O24" s="222"/>
      <c r="P24" s="132"/>
      <c r="Q24" s="227"/>
      <c r="R24" s="345"/>
      <c r="S24" s="222"/>
      <c r="T24" s="132"/>
      <c r="U24" s="227"/>
      <c r="V24" s="148"/>
      <c r="W24" s="241">
        <v>8</v>
      </c>
      <c r="X24" s="132">
        <v>4</v>
      </c>
      <c r="Y24" s="227">
        <v>4</v>
      </c>
      <c r="Z24" s="387">
        <v>5</v>
      </c>
      <c r="AA24" s="222"/>
      <c r="AB24" s="132"/>
      <c r="AC24" s="227"/>
      <c r="AD24" s="148"/>
      <c r="AE24" s="241"/>
      <c r="AF24" s="132"/>
      <c r="AG24" s="227"/>
      <c r="AH24" s="148"/>
      <c r="AI24" s="241"/>
      <c r="AJ24" s="132"/>
      <c r="AK24" s="227"/>
      <c r="AL24" s="148"/>
      <c r="AM24" s="222"/>
      <c r="AN24" s="132"/>
      <c r="AO24" s="227"/>
      <c r="AP24" s="148"/>
      <c r="AQ24" s="241"/>
      <c r="AR24" s="132"/>
      <c r="AS24" s="227"/>
      <c r="AT24" s="148"/>
      <c r="AU24" s="222"/>
      <c r="AV24" s="132"/>
      <c r="AW24" s="227"/>
      <c r="AX24" s="148"/>
      <c r="AY24" s="148">
        <v>4</v>
      </c>
      <c r="AZ24" s="151"/>
      <c r="BA24" s="152"/>
    </row>
    <row r="25" spans="1:58" s="122" customFormat="1" ht="62.25" customHeight="1" x14ac:dyDescent="0.35">
      <c r="A25" s="138" t="s">
        <v>201</v>
      </c>
      <c r="B25" s="384" t="s">
        <v>283</v>
      </c>
      <c r="C25" s="175" t="s">
        <v>282</v>
      </c>
      <c r="D25" s="214">
        <v>5</v>
      </c>
      <c r="E25" s="310">
        <f t="shared" si="4"/>
        <v>150</v>
      </c>
      <c r="F25" s="310">
        <f t="shared" si="5"/>
        <v>0</v>
      </c>
      <c r="G25" s="149"/>
      <c r="H25" s="148"/>
      <c r="I25" s="149"/>
      <c r="J25" s="310">
        <f t="shared" si="6"/>
        <v>150</v>
      </c>
      <c r="K25" s="222"/>
      <c r="L25" s="132"/>
      <c r="M25" s="227"/>
      <c r="N25" s="148"/>
      <c r="O25" s="222"/>
      <c r="P25" s="132"/>
      <c r="Q25" s="227"/>
      <c r="R25" s="345"/>
      <c r="S25" s="222"/>
      <c r="T25" s="132"/>
      <c r="U25" s="228"/>
      <c r="V25" s="152"/>
      <c r="W25" s="222">
        <v>8</v>
      </c>
      <c r="X25" s="132">
        <v>6</v>
      </c>
      <c r="Y25" s="228">
        <v>4</v>
      </c>
      <c r="Z25" s="388">
        <v>5</v>
      </c>
      <c r="AA25" s="222"/>
      <c r="AB25" s="132"/>
      <c r="AC25" s="227"/>
      <c r="AD25" s="148"/>
      <c r="AE25" s="241"/>
      <c r="AF25" s="132"/>
      <c r="AG25" s="227"/>
      <c r="AH25" s="148"/>
      <c r="AI25" s="241"/>
      <c r="AJ25" s="132"/>
      <c r="AK25" s="227"/>
      <c r="AL25" s="148"/>
      <c r="AM25" s="222"/>
      <c r="AN25" s="132"/>
      <c r="AO25" s="227"/>
      <c r="AP25" s="148"/>
      <c r="AQ25" s="241"/>
      <c r="AR25" s="132"/>
      <c r="AS25" s="227"/>
      <c r="AT25" s="148"/>
      <c r="AU25" s="222"/>
      <c r="AV25" s="132"/>
      <c r="AW25" s="227"/>
      <c r="AX25" s="148"/>
      <c r="AY25" s="148">
        <v>4</v>
      </c>
      <c r="AZ25" s="153"/>
      <c r="BA25" s="195"/>
    </row>
    <row r="26" spans="1:58" s="122" customFormat="1" ht="62.25" customHeight="1" x14ac:dyDescent="0.35">
      <c r="A26" s="138" t="s">
        <v>202</v>
      </c>
      <c r="B26" s="385" t="s">
        <v>284</v>
      </c>
      <c r="C26" s="386" t="s">
        <v>285</v>
      </c>
      <c r="D26" s="214">
        <v>5</v>
      </c>
      <c r="E26" s="310">
        <f t="shared" si="4"/>
        <v>150</v>
      </c>
      <c r="F26" s="310">
        <f t="shared" si="5"/>
        <v>0</v>
      </c>
      <c r="G26" s="149"/>
      <c r="H26" s="148"/>
      <c r="I26" s="149"/>
      <c r="J26" s="310">
        <f t="shared" si="6"/>
        <v>150</v>
      </c>
      <c r="K26" s="222"/>
      <c r="L26" s="132"/>
      <c r="M26" s="227"/>
      <c r="N26" s="148"/>
      <c r="O26" s="222"/>
      <c r="P26" s="132"/>
      <c r="Q26" s="227"/>
      <c r="R26" s="345"/>
      <c r="S26" s="222"/>
      <c r="T26" s="132"/>
      <c r="U26" s="227"/>
      <c r="V26" s="148"/>
      <c r="W26" s="222"/>
      <c r="X26" s="225"/>
      <c r="Y26" s="227"/>
      <c r="Z26" s="152"/>
      <c r="AA26" s="222">
        <v>8</v>
      </c>
      <c r="AB26" s="132">
        <v>6</v>
      </c>
      <c r="AC26" s="227"/>
      <c r="AD26" s="388">
        <v>5</v>
      </c>
      <c r="AE26" s="241"/>
      <c r="AF26" s="132"/>
      <c r="AG26" s="227"/>
      <c r="AH26" s="148"/>
      <c r="AI26" s="241"/>
      <c r="AJ26" s="132"/>
      <c r="AK26" s="227"/>
      <c r="AL26" s="148"/>
      <c r="AM26" s="222"/>
      <c r="AN26" s="132"/>
      <c r="AO26" s="227"/>
      <c r="AP26" s="148"/>
      <c r="AQ26" s="241"/>
      <c r="AR26" s="132"/>
      <c r="AS26" s="227"/>
      <c r="AT26" s="148"/>
      <c r="AU26" s="222"/>
      <c r="AV26" s="132"/>
      <c r="AW26" s="227"/>
      <c r="AX26" s="148"/>
      <c r="AY26" s="310">
        <v>5</v>
      </c>
      <c r="AZ26" s="153"/>
      <c r="BA26" s="195"/>
    </row>
    <row r="27" spans="1:58" s="122" customFormat="1" ht="62.25" customHeight="1" x14ac:dyDescent="0.35">
      <c r="A27" s="138" t="s">
        <v>203</v>
      </c>
      <c r="B27" s="235" t="s">
        <v>204</v>
      </c>
      <c r="C27" s="175" t="s">
        <v>245</v>
      </c>
      <c r="D27" s="214">
        <v>5</v>
      </c>
      <c r="E27" s="310">
        <f t="shared" si="4"/>
        <v>150</v>
      </c>
      <c r="F27" s="310">
        <f t="shared" si="5"/>
        <v>16</v>
      </c>
      <c r="G27" s="311">
        <v>8</v>
      </c>
      <c r="H27" s="310"/>
      <c r="I27" s="311">
        <v>8</v>
      </c>
      <c r="J27" s="310">
        <f t="shared" si="6"/>
        <v>134</v>
      </c>
      <c r="K27" s="237"/>
      <c r="L27" s="315"/>
      <c r="M27" s="238"/>
      <c r="N27" s="310"/>
      <c r="O27" s="237"/>
      <c r="P27" s="315"/>
      <c r="Q27" s="238"/>
      <c r="R27" s="344"/>
      <c r="S27" s="237"/>
      <c r="T27" s="315"/>
      <c r="U27" s="238"/>
      <c r="V27" s="310"/>
      <c r="W27" s="237"/>
      <c r="X27" s="315"/>
      <c r="Y27" s="238"/>
      <c r="Z27" s="310"/>
      <c r="AA27" s="222">
        <v>8</v>
      </c>
      <c r="AB27" s="132"/>
      <c r="AC27" s="227">
        <v>8</v>
      </c>
      <c r="AD27" s="148">
        <v>5</v>
      </c>
      <c r="AE27" s="241"/>
      <c r="AF27" s="132"/>
      <c r="AG27" s="227"/>
      <c r="AH27" s="148"/>
      <c r="AI27" s="241"/>
      <c r="AJ27" s="132"/>
      <c r="AK27" s="227"/>
      <c r="AL27" s="148"/>
      <c r="AM27" s="222"/>
      <c r="AN27" s="132"/>
      <c r="AO27" s="227"/>
      <c r="AP27" s="148"/>
      <c r="AQ27" s="241"/>
      <c r="AR27" s="132"/>
      <c r="AS27" s="227"/>
      <c r="AT27" s="148"/>
      <c r="AU27" s="222"/>
      <c r="AV27" s="132"/>
      <c r="AW27" s="227"/>
      <c r="AX27" s="148"/>
      <c r="AY27" s="310">
        <v>5</v>
      </c>
      <c r="AZ27" s="153"/>
      <c r="BA27" s="195"/>
    </row>
    <row r="28" spans="1:58" s="122" customFormat="1" ht="62.25" customHeight="1" thickBot="1" x14ac:dyDescent="0.4">
      <c r="A28" s="138" t="s">
        <v>205</v>
      </c>
      <c r="B28" s="235" t="s">
        <v>207</v>
      </c>
      <c r="C28" s="175" t="s">
        <v>206</v>
      </c>
      <c r="D28" s="149">
        <v>5</v>
      </c>
      <c r="E28" s="310">
        <f t="shared" si="4"/>
        <v>150</v>
      </c>
      <c r="F28" s="310">
        <f t="shared" si="5"/>
        <v>14</v>
      </c>
      <c r="G28" s="149">
        <v>8</v>
      </c>
      <c r="H28" s="148"/>
      <c r="I28" s="149">
        <v>6</v>
      </c>
      <c r="J28" s="310">
        <f t="shared" si="6"/>
        <v>136</v>
      </c>
      <c r="K28" s="222"/>
      <c r="L28" s="132"/>
      <c r="M28" s="227"/>
      <c r="N28" s="148"/>
      <c r="O28" s="222"/>
      <c r="P28" s="132"/>
      <c r="Q28" s="227"/>
      <c r="R28" s="345"/>
      <c r="S28" s="222"/>
      <c r="T28" s="132"/>
      <c r="U28" s="227"/>
      <c r="V28" s="148"/>
      <c r="W28" s="222"/>
      <c r="X28" s="132"/>
      <c r="Y28" s="227"/>
      <c r="Z28" s="148"/>
      <c r="AA28" s="222"/>
      <c r="AB28" s="132"/>
      <c r="AC28" s="227"/>
      <c r="AD28" s="148"/>
      <c r="AE28" s="222">
        <v>8</v>
      </c>
      <c r="AF28" s="132"/>
      <c r="AG28" s="227">
        <v>6</v>
      </c>
      <c r="AH28" s="148">
        <v>5</v>
      </c>
      <c r="AI28" s="241"/>
      <c r="AJ28" s="132"/>
      <c r="AK28" s="227"/>
      <c r="AL28" s="148"/>
      <c r="AM28" s="222"/>
      <c r="AN28" s="132"/>
      <c r="AO28" s="227"/>
      <c r="AP28" s="148"/>
      <c r="AQ28" s="241"/>
      <c r="AR28" s="132"/>
      <c r="AS28" s="227"/>
      <c r="AT28" s="148"/>
      <c r="AU28" s="222"/>
      <c r="AV28" s="132"/>
      <c r="AW28" s="227"/>
      <c r="AX28" s="148"/>
      <c r="AY28" s="310">
        <v>6</v>
      </c>
      <c r="AZ28" s="153"/>
      <c r="BA28" s="195"/>
    </row>
    <row r="29" spans="1:58" s="167" customFormat="1" ht="47.25" customHeight="1" thickBot="1" x14ac:dyDescent="0.45">
      <c r="A29" s="530" t="s">
        <v>110</v>
      </c>
      <c r="B29" s="515"/>
      <c r="C29" s="164"/>
      <c r="D29" s="114">
        <f>1*'Вариат. часть РУП_Бак  АИЭ'!D38</f>
        <v>115</v>
      </c>
      <c r="E29" s="114">
        <f>1*'Вариат. часть РУП_Бак  АИЭ'!E38</f>
        <v>3060</v>
      </c>
      <c r="F29" s="114"/>
      <c r="G29" s="114"/>
      <c r="H29" s="114"/>
      <c r="I29" s="114"/>
      <c r="J29" s="114"/>
      <c r="K29" s="531">
        <f>1*'Вариат. часть РУП_Бак  АИЭ'!K38:M38</f>
        <v>0</v>
      </c>
      <c r="L29" s="532"/>
      <c r="M29" s="533"/>
      <c r="N29" s="335">
        <f>1*'Вариат. часть РУП_Бак  АИЭ'!N38</f>
        <v>0</v>
      </c>
      <c r="O29" s="531">
        <f>1*'Вариат. часть РУП_Бак  АИЭ'!O38:Q38</f>
        <v>0</v>
      </c>
      <c r="P29" s="532"/>
      <c r="Q29" s="533"/>
      <c r="R29" s="343">
        <f>1*'Вариат. часть РУП_Бак  АИЭ'!R38</f>
        <v>0</v>
      </c>
      <c r="S29" s="531">
        <f>1*'Вариат. часть РУП_Бак  АИЭ'!S38:U38</f>
        <v>30</v>
      </c>
      <c r="T29" s="532"/>
      <c r="U29" s="533"/>
      <c r="V29" s="114">
        <f>1*'Вариат. часть РУП_Бак  АИЭ'!V38</f>
        <v>10</v>
      </c>
      <c r="W29" s="531">
        <f>1*'Вариат. часть РУП_Бак  АИЭ'!W38:Y38</f>
        <v>26</v>
      </c>
      <c r="X29" s="532"/>
      <c r="Y29" s="533"/>
      <c r="Z29" s="114">
        <f>1*'Вариат. часть РУП_Бак  АИЭ'!Z38</f>
        <v>10</v>
      </c>
      <c r="AA29" s="531">
        <f>1*'Вариат. часть РУП_Бак  АИЭ'!AA38:AC38</f>
        <v>46</v>
      </c>
      <c r="AB29" s="532"/>
      <c r="AC29" s="533"/>
      <c r="AD29" s="114">
        <f>1*'Вариат. часть РУП_Бак  АИЭ'!AD38</f>
        <v>15</v>
      </c>
      <c r="AE29" s="531">
        <f>1*'Вариат. часть РУП_Бак  АИЭ'!AE38:AG38</f>
        <v>64</v>
      </c>
      <c r="AF29" s="532"/>
      <c r="AG29" s="533"/>
      <c r="AH29" s="114">
        <f>1*'Вариат. часть РУП_Бак  АИЭ'!AH38</f>
        <v>20</v>
      </c>
      <c r="AI29" s="531">
        <f>1*'Вариат. часть РУП_Бак  АИЭ'!AI38:AK38</f>
        <v>92</v>
      </c>
      <c r="AJ29" s="532"/>
      <c r="AK29" s="533"/>
      <c r="AL29" s="114">
        <f>1*'Вариат. часть РУП_Бак  АИЭ'!AL38</f>
        <v>25</v>
      </c>
      <c r="AM29" s="531">
        <f>1*'Вариат. часть РУП_Бак  АИЭ'!AM38:AO38</f>
        <v>66</v>
      </c>
      <c r="AN29" s="532"/>
      <c r="AO29" s="533"/>
      <c r="AP29" s="114">
        <f>1*'Вариат. часть РУП_Бак  АИЭ'!AP38</f>
        <v>18</v>
      </c>
      <c r="AQ29" s="531">
        <f>1*'Вариат. часть РУП_Бак  АИЭ'!AQ38:AS38</f>
        <v>12</v>
      </c>
      <c r="AR29" s="532"/>
      <c r="AS29" s="533"/>
      <c r="AT29" s="114">
        <f>1*'Вариат. часть РУП_Бак  АИЭ'!AT38</f>
        <v>17</v>
      </c>
      <c r="AU29" s="531">
        <f>1*'Вариат. часть РУП_Бак  АИЭ'!AU38:AW38</f>
        <v>0</v>
      </c>
      <c r="AV29" s="532"/>
      <c r="AW29" s="533"/>
      <c r="AX29" s="114">
        <f>1*'Вариат. часть РУП_Бак  АИЭ'!AX38</f>
        <v>0</v>
      </c>
      <c r="AY29" s="114"/>
      <c r="AZ29" s="166"/>
      <c r="BA29" s="165"/>
      <c r="BB29" s="483" t="s">
        <v>271</v>
      </c>
      <c r="BC29" s="484"/>
      <c r="BD29" s="484"/>
      <c r="BE29" s="484"/>
      <c r="BF29" s="484"/>
    </row>
    <row r="30" spans="1:58" s="221" customFormat="1" ht="45.75" customHeight="1" thickBot="1" x14ac:dyDescent="0.4">
      <c r="A30" s="336"/>
      <c r="B30" s="337" t="s">
        <v>132</v>
      </c>
      <c r="C30" s="114"/>
      <c r="D30" s="166">
        <f>D29+D22</f>
        <v>145</v>
      </c>
      <c r="E30" s="114">
        <f>D30*30</f>
        <v>4350</v>
      </c>
      <c r="F30" s="165"/>
      <c r="G30" s="165"/>
      <c r="H30" s="165"/>
      <c r="I30" s="165"/>
      <c r="J30" s="165"/>
      <c r="K30" s="526">
        <f>SUM(K23:M29)</f>
        <v>0</v>
      </c>
      <c r="L30" s="516"/>
      <c r="M30" s="517"/>
      <c r="N30" s="166">
        <f>SUM(N23:N29)</f>
        <v>0</v>
      </c>
      <c r="O30" s="526">
        <f>SUM(O23:Q29)</f>
        <v>0</v>
      </c>
      <c r="P30" s="516"/>
      <c r="Q30" s="517"/>
      <c r="R30" s="340">
        <f>SUM(R23:R29)</f>
        <v>0</v>
      </c>
      <c r="S30" s="526">
        <f>SUM(S23:U29)</f>
        <v>48</v>
      </c>
      <c r="T30" s="516"/>
      <c r="U30" s="517"/>
      <c r="V30" s="166">
        <f>SUM(V23:V29)</f>
        <v>15</v>
      </c>
      <c r="W30" s="526">
        <f>SUM(W23:Y29)</f>
        <v>60</v>
      </c>
      <c r="X30" s="516"/>
      <c r="Y30" s="517"/>
      <c r="Z30" s="340">
        <f>SUM(Z23:Z29)</f>
        <v>20</v>
      </c>
      <c r="AA30" s="526">
        <f>SUM(AA23:AC29)</f>
        <v>76</v>
      </c>
      <c r="AB30" s="516"/>
      <c r="AC30" s="517"/>
      <c r="AD30" s="166">
        <f>SUM(AD23:AD29)</f>
        <v>25</v>
      </c>
      <c r="AE30" s="526">
        <f>SUM(AE23:AG29)</f>
        <v>78</v>
      </c>
      <c r="AF30" s="516"/>
      <c r="AG30" s="517"/>
      <c r="AH30" s="166">
        <f>SUM(AH23:AH29)</f>
        <v>25</v>
      </c>
      <c r="AI30" s="526">
        <f>SUM(AI23:AK29)</f>
        <v>92</v>
      </c>
      <c r="AJ30" s="516"/>
      <c r="AK30" s="517"/>
      <c r="AL30" s="166">
        <f>SUM(AL23:AL29)</f>
        <v>25</v>
      </c>
      <c r="AM30" s="526">
        <f>SUM(AM23:AO29)</f>
        <v>66</v>
      </c>
      <c r="AN30" s="516"/>
      <c r="AO30" s="517"/>
      <c r="AP30" s="166">
        <f>SUM(AP23:AP29)</f>
        <v>18</v>
      </c>
      <c r="AQ30" s="526">
        <f>SUM(AQ23:AS29)</f>
        <v>12</v>
      </c>
      <c r="AR30" s="516"/>
      <c r="AS30" s="517"/>
      <c r="AT30" s="166">
        <f>SUM(AT23:AT29)</f>
        <v>17</v>
      </c>
      <c r="AU30" s="526">
        <f>SUM(AU23:AW29)</f>
        <v>0</v>
      </c>
      <c r="AV30" s="516"/>
      <c r="AW30" s="517"/>
      <c r="AX30" s="166">
        <f>SUM(AX23:AX29)</f>
        <v>0</v>
      </c>
      <c r="AY30" s="166"/>
      <c r="AZ30" s="166"/>
      <c r="BA30" s="165"/>
      <c r="BB30" s="483"/>
      <c r="BC30" s="484"/>
      <c r="BD30" s="484"/>
      <c r="BE30" s="484"/>
      <c r="BF30" s="484"/>
    </row>
    <row r="31" spans="1:58" s="167" customFormat="1" ht="39.75" customHeight="1" x14ac:dyDescent="0.4">
      <c r="A31" s="119" t="s">
        <v>133</v>
      </c>
      <c r="B31" s="247" t="s">
        <v>227</v>
      </c>
      <c r="C31" s="175"/>
      <c r="D31" s="152">
        <v>15</v>
      </c>
      <c r="E31" s="214">
        <f>D31*30</f>
        <v>450</v>
      </c>
      <c r="F31" s="148"/>
      <c r="G31" s="149"/>
      <c r="H31" s="148"/>
      <c r="I31" s="149"/>
      <c r="J31" s="148"/>
      <c r="K31" s="224"/>
      <c r="L31" s="132"/>
      <c r="M31" s="248"/>
      <c r="N31" s="346"/>
      <c r="O31" s="224"/>
      <c r="P31" s="132"/>
      <c r="Q31" s="248"/>
      <c r="R31" s="347"/>
      <c r="S31" s="224"/>
      <c r="T31" s="132"/>
      <c r="U31" s="248"/>
      <c r="V31" s="152"/>
      <c r="W31" s="224"/>
      <c r="X31" s="132"/>
      <c r="Y31" s="248"/>
      <c r="Z31" s="152"/>
      <c r="AA31" s="224"/>
      <c r="AB31" s="132"/>
      <c r="AC31" s="248"/>
      <c r="AD31" s="148"/>
      <c r="AE31" s="224"/>
      <c r="AF31" s="132"/>
      <c r="AG31" s="248"/>
      <c r="AH31" s="148"/>
      <c r="AI31" s="224"/>
      <c r="AJ31" s="132"/>
      <c r="AK31" s="248"/>
      <c r="AL31" s="148"/>
      <c r="AM31" s="224"/>
      <c r="AN31" s="132"/>
      <c r="AO31" s="248"/>
      <c r="AP31" s="148"/>
      <c r="AQ31" s="224"/>
      <c r="AR31" s="132"/>
      <c r="AS31" s="248"/>
      <c r="AT31" s="148"/>
      <c r="AU31" s="224"/>
      <c r="AV31" s="132"/>
      <c r="AW31" s="248"/>
      <c r="AX31" s="148">
        <v>15</v>
      </c>
      <c r="AY31" s="148"/>
      <c r="AZ31" s="153"/>
      <c r="BA31" s="195"/>
      <c r="BB31" s="485" t="s">
        <v>272</v>
      </c>
      <c r="BC31" s="486"/>
      <c r="BD31" s="486"/>
      <c r="BE31" s="486"/>
      <c r="BF31" s="486"/>
    </row>
    <row r="32" spans="1:58" s="167" customFormat="1" ht="90.75" customHeight="1" thickBot="1" x14ac:dyDescent="0.45">
      <c r="A32" s="249" t="s">
        <v>134</v>
      </c>
      <c r="B32" s="250" t="s">
        <v>144</v>
      </c>
      <c r="C32" s="175"/>
      <c r="D32" s="307">
        <v>15</v>
      </c>
      <c r="E32" s="214">
        <f>D32*30</f>
        <v>450</v>
      </c>
      <c r="F32" s="307"/>
      <c r="G32" s="309"/>
      <c r="H32" s="307"/>
      <c r="I32" s="309"/>
      <c r="J32" s="307"/>
      <c r="K32" s="251"/>
      <c r="L32" s="242"/>
      <c r="M32" s="252"/>
      <c r="N32" s="348"/>
      <c r="O32" s="251"/>
      <c r="P32" s="242" t="s">
        <v>1</v>
      </c>
      <c r="Q32" s="252"/>
      <c r="R32" s="349"/>
      <c r="S32" s="251"/>
      <c r="T32" s="242"/>
      <c r="U32" s="252"/>
      <c r="V32" s="314"/>
      <c r="W32" s="251"/>
      <c r="X32" s="242"/>
      <c r="Y32" s="252"/>
      <c r="Z32" s="314"/>
      <c r="AA32" s="251"/>
      <c r="AB32" s="242"/>
      <c r="AC32" s="252"/>
      <c r="AD32" s="307"/>
      <c r="AE32" s="251"/>
      <c r="AF32" s="242"/>
      <c r="AG32" s="252"/>
      <c r="AH32" s="307"/>
      <c r="AI32" s="251"/>
      <c r="AJ32" s="242"/>
      <c r="AK32" s="252"/>
      <c r="AL32" s="307"/>
      <c r="AM32" s="251"/>
      <c r="AN32" s="242"/>
      <c r="AO32" s="252"/>
      <c r="AP32" s="307"/>
      <c r="AQ32" s="251"/>
      <c r="AR32" s="242"/>
      <c r="AS32" s="252"/>
      <c r="AT32" s="307"/>
      <c r="AU32" s="251"/>
      <c r="AV32" s="242"/>
      <c r="AW32" s="252"/>
      <c r="AX32" s="307">
        <v>15</v>
      </c>
      <c r="AY32" s="307"/>
      <c r="AZ32" s="243"/>
      <c r="BA32" s="244"/>
      <c r="BB32" s="485"/>
      <c r="BC32" s="486"/>
      <c r="BD32" s="486"/>
      <c r="BE32" s="486"/>
      <c r="BF32" s="486"/>
    </row>
    <row r="33" spans="1:58" s="3" customFormat="1" ht="42.75" customHeight="1" thickBot="1" x14ac:dyDescent="0.45">
      <c r="A33" s="522" t="s">
        <v>228</v>
      </c>
      <c r="B33" s="523"/>
      <c r="C33" s="253"/>
      <c r="D33" s="254">
        <f>D30+D20+D13</f>
        <v>210</v>
      </c>
      <c r="E33" s="255">
        <f t="shared" ref="E33:J33" si="7">E30+E20+E13</f>
        <v>6300</v>
      </c>
      <c r="F33" s="256">
        <f t="shared" si="7"/>
        <v>40</v>
      </c>
      <c r="G33" s="255">
        <f t="shared" si="7"/>
        <v>32</v>
      </c>
      <c r="H33" s="256">
        <f t="shared" si="7"/>
        <v>0</v>
      </c>
      <c r="I33" s="255">
        <f t="shared" si="7"/>
        <v>8</v>
      </c>
      <c r="J33" s="256">
        <f t="shared" si="7"/>
        <v>350</v>
      </c>
      <c r="K33" s="257"/>
      <c r="L33" s="258"/>
      <c r="M33" s="259"/>
      <c r="N33" s="294"/>
      <c r="O33" s="257"/>
      <c r="P33" s="258"/>
      <c r="Q33" s="259"/>
      <c r="R33" s="294"/>
      <c r="S33" s="257"/>
      <c r="T33" s="258"/>
      <c r="U33" s="259"/>
      <c r="V33" s="294"/>
      <c r="W33" s="257"/>
      <c r="X33" s="258"/>
      <c r="Y33" s="259"/>
      <c r="Z33" s="294"/>
      <c r="AA33" s="257"/>
      <c r="AB33" s="258"/>
      <c r="AC33" s="259"/>
      <c r="AD33" s="294"/>
      <c r="AE33" s="257"/>
      <c r="AF33" s="258"/>
      <c r="AG33" s="259"/>
      <c r="AH33" s="294"/>
      <c r="AI33" s="257"/>
      <c r="AJ33" s="258"/>
      <c r="AK33" s="259"/>
      <c r="AL33" s="294"/>
      <c r="AM33" s="257"/>
      <c r="AN33" s="258"/>
      <c r="AO33" s="259"/>
      <c r="AP33" s="294"/>
      <c r="AQ33" s="257"/>
      <c r="AR33" s="258"/>
      <c r="AS33" s="259"/>
      <c r="AT33" s="294"/>
      <c r="AU33" s="257"/>
      <c r="AV33" s="258"/>
      <c r="AW33" s="259"/>
      <c r="AX33" s="294"/>
      <c r="AY33" s="254"/>
      <c r="AZ33" s="260"/>
      <c r="BA33" s="261"/>
    </row>
    <row r="34" spans="1:58" s="3" customFormat="1" ht="73.5" customHeight="1" thickBot="1" x14ac:dyDescent="0.45">
      <c r="A34" s="524" t="s">
        <v>231</v>
      </c>
      <c r="B34" s="525"/>
      <c r="C34" s="253"/>
      <c r="D34" s="256">
        <f>N34+R34+V34+Z34+AD34+AH34+AL34+AP34+AT34+AX34</f>
        <v>240</v>
      </c>
      <c r="E34" s="254">
        <f t="shared" ref="E34:J34" si="8">E32+E31+E30+E20+E13</f>
        <v>7200</v>
      </c>
      <c r="F34" s="256">
        <f t="shared" si="8"/>
        <v>40</v>
      </c>
      <c r="G34" s="254">
        <f t="shared" si="8"/>
        <v>32</v>
      </c>
      <c r="H34" s="254">
        <f t="shared" si="8"/>
        <v>0</v>
      </c>
      <c r="I34" s="254">
        <f t="shared" si="8"/>
        <v>8</v>
      </c>
      <c r="J34" s="256">
        <f t="shared" si="8"/>
        <v>350</v>
      </c>
      <c r="K34" s="521">
        <f>K30+K20+K13</f>
        <v>60</v>
      </c>
      <c r="L34" s="505"/>
      <c r="M34" s="506"/>
      <c r="N34" s="342">
        <f>N32+N31+N30+N20+N13</f>
        <v>25</v>
      </c>
      <c r="O34" s="521">
        <f>O30+O20+O13</f>
        <v>78</v>
      </c>
      <c r="P34" s="505"/>
      <c r="Q34" s="506"/>
      <c r="R34" s="294">
        <f>R32+R31+R30+R20+R13</f>
        <v>25</v>
      </c>
      <c r="S34" s="521">
        <f>S30+S20+S13</f>
        <v>74</v>
      </c>
      <c r="T34" s="505"/>
      <c r="U34" s="506"/>
      <c r="V34" s="294">
        <f>V32+V31+V30+V20+V13</f>
        <v>25</v>
      </c>
      <c r="W34" s="521">
        <f>W30+W20+W13</f>
        <v>76</v>
      </c>
      <c r="X34" s="505"/>
      <c r="Y34" s="506"/>
      <c r="Z34" s="342">
        <f>Z32+Z31+Z30+Z20+Z13</f>
        <v>25</v>
      </c>
      <c r="AA34" s="521">
        <f>AA30+AA20+AA13</f>
        <v>76</v>
      </c>
      <c r="AB34" s="505"/>
      <c r="AC34" s="506"/>
      <c r="AD34" s="294">
        <f>AD32+AD31+AD30+AD20+AD13</f>
        <v>25</v>
      </c>
      <c r="AE34" s="521">
        <f>AE30+AE20+AE13</f>
        <v>78</v>
      </c>
      <c r="AF34" s="505"/>
      <c r="AG34" s="506"/>
      <c r="AH34" s="294">
        <f>AH32+AH31+AH30+AH20+AH13</f>
        <v>25</v>
      </c>
      <c r="AI34" s="521">
        <f>AI30+AI20+AI13</f>
        <v>92</v>
      </c>
      <c r="AJ34" s="505"/>
      <c r="AK34" s="506"/>
      <c r="AL34" s="294">
        <f>AL32+AL31+AL30+AL20+AL13</f>
        <v>25</v>
      </c>
      <c r="AM34" s="521">
        <f>AM30+AM20+AM13</f>
        <v>66</v>
      </c>
      <c r="AN34" s="505"/>
      <c r="AO34" s="506"/>
      <c r="AP34" s="294">
        <f>AP32+AP31+AP30+AP20+AP13</f>
        <v>18</v>
      </c>
      <c r="AQ34" s="521">
        <f>AQ30+AQ20+AQ13</f>
        <v>12</v>
      </c>
      <c r="AR34" s="505"/>
      <c r="AS34" s="506"/>
      <c r="AT34" s="294">
        <f>AT32+AT31+AT30+AT20+AT13</f>
        <v>17</v>
      </c>
      <c r="AU34" s="521">
        <f>AU30+AU20+AU13</f>
        <v>0</v>
      </c>
      <c r="AV34" s="505"/>
      <c r="AW34" s="506"/>
      <c r="AX34" s="294">
        <f>AX32+AX31+AX30+AX20+AX13</f>
        <v>30</v>
      </c>
      <c r="AY34" s="254"/>
      <c r="AZ34" s="260"/>
      <c r="BA34" s="261"/>
      <c r="BB34" s="487" t="s">
        <v>273</v>
      </c>
      <c r="BC34" s="487"/>
      <c r="BD34" s="487"/>
      <c r="BE34" s="487"/>
      <c r="BF34" s="487"/>
    </row>
    <row r="35" spans="1:58" s="3" customFormat="1" ht="19.5" customHeight="1" thickBot="1" x14ac:dyDescent="0.45">
      <c r="A35" s="277" t="s">
        <v>38</v>
      </c>
      <c r="B35" s="278" t="s">
        <v>112</v>
      </c>
      <c r="C35" s="279" t="s">
        <v>38</v>
      </c>
      <c r="D35" s="279"/>
      <c r="E35" s="279"/>
      <c r="F35" s="280"/>
      <c r="G35" s="280"/>
      <c r="H35" s="280"/>
      <c r="I35" s="280"/>
      <c r="J35" s="281"/>
      <c r="K35" s="547"/>
      <c r="L35" s="548"/>
      <c r="M35" s="548"/>
      <c r="N35" s="548"/>
      <c r="O35" s="548"/>
      <c r="P35" s="548"/>
      <c r="Q35" s="548"/>
      <c r="R35" s="548"/>
      <c r="S35" s="548"/>
      <c r="T35" s="548"/>
      <c r="U35" s="548"/>
      <c r="V35" s="548"/>
      <c r="W35" s="548"/>
      <c r="X35" s="548"/>
      <c r="Y35" s="548"/>
      <c r="Z35" s="548"/>
      <c r="AA35" s="548"/>
      <c r="AB35" s="548"/>
      <c r="AC35" s="548"/>
      <c r="AD35" s="548"/>
      <c r="AE35" s="548"/>
      <c r="AF35" s="548"/>
      <c r="AG35" s="548"/>
      <c r="AH35" s="548"/>
      <c r="AI35" s="548"/>
      <c r="AJ35" s="548"/>
      <c r="AK35" s="548"/>
      <c r="AL35" s="548"/>
      <c r="AM35" s="548"/>
      <c r="AN35" s="548"/>
      <c r="AO35" s="548"/>
      <c r="AP35" s="548"/>
      <c r="AQ35" s="548"/>
      <c r="AR35" s="548"/>
      <c r="AS35" s="548"/>
      <c r="AT35" s="548"/>
      <c r="AU35" s="548"/>
      <c r="AV35" s="548"/>
      <c r="AW35" s="548"/>
      <c r="AX35" s="548"/>
      <c r="AY35" s="548"/>
      <c r="AZ35" s="548"/>
      <c r="BA35" s="549"/>
      <c r="BB35" s="487"/>
      <c r="BC35" s="487"/>
      <c r="BD35" s="487"/>
      <c r="BE35" s="487"/>
      <c r="BF35" s="487"/>
    </row>
    <row r="36" spans="1:58" s="121" customFormat="1" ht="49.5" customHeight="1" thickBot="1" x14ac:dyDescent="0.4">
      <c r="A36" s="350"/>
      <c r="B36" s="351" t="s">
        <v>251</v>
      </c>
      <c r="C36" s="173" t="s">
        <v>43</v>
      </c>
      <c r="D36" s="282">
        <v>15</v>
      </c>
      <c r="E36" s="171">
        <f>D36*30</f>
        <v>450</v>
      </c>
      <c r="F36" s="171">
        <f t="shared" ref="F36" si="9">G36+H36+I36</f>
        <v>192</v>
      </c>
      <c r="G36" s="283"/>
      <c r="H36" s="171"/>
      <c r="I36" s="283">
        <v>192</v>
      </c>
      <c r="J36" s="171">
        <f t="shared" ref="J36" si="10">E36-F36</f>
        <v>258</v>
      </c>
      <c r="K36" s="284"/>
      <c r="L36" s="285"/>
      <c r="M36" s="286"/>
      <c r="N36" s="352"/>
      <c r="O36" s="287"/>
      <c r="P36" s="285"/>
      <c r="Q36" s="286"/>
      <c r="R36" s="352"/>
      <c r="S36" s="288"/>
      <c r="T36" s="285"/>
      <c r="U36" s="289">
        <v>4</v>
      </c>
      <c r="V36" s="352">
        <v>5</v>
      </c>
      <c r="W36" s="288"/>
      <c r="X36" s="285"/>
      <c r="Y36" s="289">
        <v>4</v>
      </c>
      <c r="Z36" s="352">
        <v>5</v>
      </c>
      <c r="AA36" s="288"/>
      <c r="AB36" s="285"/>
      <c r="AC36" s="289">
        <v>4</v>
      </c>
      <c r="AD36" s="352">
        <v>5</v>
      </c>
      <c r="AE36" s="287"/>
      <c r="AF36" s="285"/>
      <c r="AG36" s="290"/>
      <c r="AH36" s="352"/>
      <c r="AI36" s="287"/>
      <c r="AJ36" s="285"/>
      <c r="AK36" s="289"/>
      <c r="AL36" s="352"/>
      <c r="AM36" s="288"/>
      <c r="AN36" s="291"/>
      <c r="AO36" s="289"/>
      <c r="AP36" s="353"/>
      <c r="AQ36" s="287"/>
      <c r="AR36" s="285"/>
      <c r="AS36" s="289"/>
      <c r="AT36" s="352"/>
      <c r="AU36" s="288"/>
      <c r="AV36" s="291"/>
      <c r="AW36" s="289"/>
      <c r="AX36" s="353"/>
      <c r="AY36" s="174" t="s">
        <v>186</v>
      </c>
      <c r="AZ36" s="282"/>
      <c r="BA36" s="174"/>
      <c r="BB36" s="487"/>
      <c r="BC36" s="487"/>
      <c r="BD36" s="487"/>
      <c r="BE36" s="487"/>
      <c r="BF36" s="487"/>
    </row>
    <row r="37" spans="1:58" s="122" customFormat="1" ht="19.5" customHeight="1" thickBot="1" x14ac:dyDescent="0.4">
      <c r="A37" s="92"/>
      <c r="AM37" s="93"/>
      <c r="AO37" s="93"/>
      <c r="AU37" s="93"/>
      <c r="AW37" s="93"/>
      <c r="BB37" s="487"/>
      <c r="BC37" s="487"/>
      <c r="BD37" s="487"/>
      <c r="BE37" s="487"/>
      <c r="BF37" s="487"/>
    </row>
    <row r="38" spans="1:58" s="2" customFormat="1" ht="72" customHeight="1" thickBot="1" x14ac:dyDescent="0.4">
      <c r="A38" s="301" t="s">
        <v>141</v>
      </c>
      <c r="B38" s="94" t="s">
        <v>114</v>
      </c>
      <c r="C38" s="94" t="s">
        <v>50</v>
      </c>
      <c r="D38" s="500" t="s">
        <v>229</v>
      </c>
      <c r="E38" s="502"/>
      <c r="F38" s="501" t="s">
        <v>139</v>
      </c>
      <c r="G38" s="501"/>
      <c r="H38" s="502"/>
      <c r="J38" s="94" t="s">
        <v>142</v>
      </c>
      <c r="K38" s="500" t="s">
        <v>115</v>
      </c>
      <c r="L38" s="501"/>
      <c r="M38" s="501"/>
      <c r="N38" s="501"/>
      <c r="O38" s="501"/>
      <c r="P38" s="501"/>
      <c r="Q38" s="501"/>
      <c r="R38" s="501"/>
      <c r="S38" s="501"/>
      <c r="T38" s="501"/>
      <c r="U38" s="501"/>
      <c r="V38" s="501"/>
      <c r="W38" s="501"/>
      <c r="X38" s="501"/>
      <c r="Y38" s="501"/>
      <c r="Z38" s="501"/>
      <c r="AA38" s="501"/>
      <c r="AB38" s="501"/>
      <c r="AC38" s="501"/>
      <c r="AD38" s="501"/>
      <c r="AE38" s="501"/>
      <c r="AF38" s="501"/>
      <c r="AG38" s="501"/>
      <c r="AH38" s="501"/>
      <c r="AI38" s="501"/>
      <c r="AJ38" s="501"/>
      <c r="AK38" s="502"/>
      <c r="AL38" s="518" t="s">
        <v>50</v>
      </c>
      <c r="AM38" s="520"/>
      <c r="AN38" s="518" t="s">
        <v>230</v>
      </c>
      <c r="AO38" s="519"/>
      <c r="AP38" s="520"/>
      <c r="AQ38" s="500" t="s">
        <v>140</v>
      </c>
      <c r="AR38" s="501"/>
      <c r="AS38" s="501"/>
      <c r="AT38" s="501"/>
      <c r="AU38" s="502"/>
      <c r="AV38" s="497"/>
      <c r="AW38" s="497"/>
      <c r="AX38" s="497"/>
      <c r="AY38" s="497"/>
      <c r="AZ38" s="497"/>
      <c r="BA38" s="497"/>
      <c r="BB38" s="487"/>
      <c r="BC38" s="487"/>
      <c r="BD38" s="487"/>
      <c r="BE38" s="487"/>
      <c r="BF38" s="487"/>
    </row>
    <row r="39" spans="1:58" s="121" customFormat="1" ht="81" customHeight="1" thickBot="1" x14ac:dyDescent="0.4">
      <c r="A39" s="297">
        <v>1</v>
      </c>
      <c r="B39" s="102" t="s">
        <v>172</v>
      </c>
      <c r="C39" s="111">
        <v>10</v>
      </c>
      <c r="D39" s="498">
        <v>15</v>
      </c>
      <c r="E39" s="499"/>
      <c r="F39" s="498">
        <v>10</v>
      </c>
      <c r="G39" s="511"/>
      <c r="H39" s="499"/>
      <c r="J39" s="95">
        <v>1</v>
      </c>
      <c r="K39" s="494" t="s">
        <v>249</v>
      </c>
      <c r="L39" s="495"/>
      <c r="M39" s="495"/>
      <c r="N39" s="495"/>
      <c r="O39" s="495"/>
      <c r="P39" s="495"/>
      <c r="Q39" s="495"/>
      <c r="R39" s="495"/>
      <c r="S39" s="495"/>
      <c r="T39" s="495"/>
      <c r="U39" s="495"/>
      <c r="V39" s="495"/>
      <c r="W39" s="495"/>
      <c r="X39" s="495"/>
      <c r="Y39" s="495"/>
      <c r="Z39" s="495"/>
      <c r="AA39" s="495"/>
      <c r="AB39" s="495"/>
      <c r="AC39" s="495"/>
      <c r="AD39" s="495"/>
      <c r="AE39" s="495"/>
      <c r="AF39" s="495"/>
      <c r="AG39" s="495"/>
      <c r="AH39" s="495"/>
      <c r="AI39" s="495"/>
      <c r="AJ39" s="495"/>
      <c r="AK39" s="496"/>
      <c r="AL39" s="489">
        <v>4</v>
      </c>
      <c r="AM39" s="491"/>
      <c r="AN39" s="489"/>
      <c r="AO39" s="490"/>
      <c r="AP39" s="491"/>
      <c r="AQ39" s="489">
        <v>1</v>
      </c>
      <c r="AR39" s="490"/>
      <c r="AS39" s="490"/>
      <c r="AT39" s="490"/>
      <c r="AU39" s="491"/>
      <c r="AV39" s="488"/>
      <c r="AW39" s="488"/>
      <c r="AX39" s="488"/>
      <c r="AY39" s="488"/>
      <c r="AZ39" s="488"/>
      <c r="BA39" s="488"/>
    </row>
    <row r="40" spans="1:58" s="121" customFormat="1" ht="42.75" customHeight="1" thickBot="1" x14ac:dyDescent="0.4">
      <c r="A40" s="296"/>
      <c r="B40" s="354"/>
      <c r="C40" s="296"/>
      <c r="D40" s="488"/>
      <c r="E40" s="488"/>
      <c r="F40" s="488"/>
      <c r="G40" s="488"/>
      <c r="H40" s="488"/>
      <c r="J40" s="95">
        <v>2</v>
      </c>
      <c r="K40" s="494" t="s">
        <v>218</v>
      </c>
      <c r="L40" s="495"/>
      <c r="M40" s="495"/>
      <c r="N40" s="495"/>
      <c r="O40" s="495"/>
      <c r="P40" s="495"/>
      <c r="Q40" s="495"/>
      <c r="R40" s="495"/>
      <c r="S40" s="495"/>
      <c r="T40" s="495"/>
      <c r="U40" s="495"/>
      <c r="V40" s="495"/>
      <c r="W40" s="495"/>
      <c r="X40" s="495"/>
      <c r="Y40" s="495"/>
      <c r="Z40" s="495"/>
      <c r="AA40" s="495"/>
      <c r="AB40" s="495"/>
      <c r="AC40" s="495"/>
      <c r="AD40" s="495"/>
      <c r="AE40" s="495"/>
      <c r="AF40" s="495"/>
      <c r="AG40" s="495"/>
      <c r="AH40" s="495"/>
      <c r="AI40" s="495"/>
      <c r="AJ40" s="495"/>
      <c r="AK40" s="496"/>
      <c r="AL40" s="489">
        <v>10</v>
      </c>
      <c r="AM40" s="491"/>
      <c r="AN40" s="489"/>
      <c r="AO40" s="490"/>
      <c r="AP40" s="491"/>
      <c r="AQ40" s="489">
        <v>2</v>
      </c>
      <c r="AR40" s="490"/>
      <c r="AS40" s="490"/>
      <c r="AT40" s="490"/>
      <c r="AU40" s="491"/>
      <c r="AV40" s="488"/>
      <c r="AW40" s="488"/>
      <c r="AX40" s="488"/>
      <c r="AY40" s="488"/>
      <c r="AZ40" s="488"/>
      <c r="BA40" s="488"/>
    </row>
    <row r="41" spans="1:58" s="121" customFormat="1" ht="42.75" customHeight="1" thickBot="1" x14ac:dyDescent="0.4">
      <c r="A41" s="296"/>
      <c r="B41" s="354"/>
      <c r="C41" s="296"/>
      <c r="D41" s="488"/>
      <c r="E41" s="488"/>
      <c r="F41" s="488"/>
      <c r="G41" s="488"/>
      <c r="H41" s="488"/>
      <c r="J41" s="95">
        <v>3</v>
      </c>
      <c r="K41" s="494" t="s">
        <v>173</v>
      </c>
      <c r="L41" s="495"/>
      <c r="M41" s="495"/>
      <c r="N41" s="495"/>
      <c r="O41" s="495"/>
      <c r="P41" s="495"/>
      <c r="Q41" s="495"/>
      <c r="R41" s="495"/>
      <c r="S41" s="495"/>
      <c r="T41" s="495"/>
      <c r="U41" s="495"/>
      <c r="V41" s="495"/>
      <c r="W41" s="495"/>
      <c r="X41" s="495"/>
      <c r="Y41" s="495"/>
      <c r="Z41" s="495"/>
      <c r="AA41" s="495"/>
      <c r="AB41" s="495"/>
      <c r="AC41" s="495"/>
      <c r="AD41" s="495"/>
      <c r="AE41" s="495"/>
      <c r="AF41" s="495"/>
      <c r="AG41" s="495"/>
      <c r="AH41" s="495"/>
      <c r="AI41" s="495"/>
      <c r="AJ41" s="495"/>
      <c r="AK41" s="496"/>
      <c r="AL41" s="489">
        <v>10</v>
      </c>
      <c r="AM41" s="491"/>
      <c r="AN41" s="489">
        <v>15</v>
      </c>
      <c r="AO41" s="490"/>
      <c r="AP41" s="491"/>
      <c r="AQ41" s="489">
        <v>2</v>
      </c>
      <c r="AR41" s="490"/>
      <c r="AS41" s="490"/>
      <c r="AT41" s="490"/>
      <c r="AU41" s="491"/>
      <c r="AV41" s="488"/>
      <c r="AW41" s="488"/>
      <c r="AX41" s="488"/>
      <c r="AY41" s="488"/>
      <c r="AZ41" s="488"/>
      <c r="BA41" s="488"/>
    </row>
    <row r="42" spans="1:58" s="122" customFormat="1" ht="19.5" customHeight="1" x14ac:dyDescent="0.35">
      <c r="A42" s="510" t="s">
        <v>101</v>
      </c>
      <c r="B42" s="510"/>
      <c r="C42" s="510"/>
      <c r="D42" s="510"/>
      <c r="E42" s="510"/>
      <c r="F42" s="510"/>
      <c r="J42" s="488"/>
      <c r="K42" s="513"/>
      <c r="L42" s="513"/>
      <c r="M42" s="513"/>
      <c r="N42" s="513"/>
      <c r="O42" s="513"/>
      <c r="P42" s="513"/>
      <c r="Q42" s="513"/>
      <c r="R42" s="513"/>
      <c r="S42" s="513"/>
      <c r="T42" s="513"/>
      <c r="U42" s="513"/>
      <c r="V42" s="513"/>
      <c r="W42" s="513"/>
      <c r="X42" s="513"/>
      <c r="Y42" s="513"/>
      <c r="Z42" s="513"/>
      <c r="AA42" s="513"/>
      <c r="AB42" s="513"/>
      <c r="AC42" s="513"/>
      <c r="AD42" s="513"/>
      <c r="AE42" s="513"/>
      <c r="AF42" s="513"/>
      <c r="AG42" s="513"/>
      <c r="AH42" s="513"/>
      <c r="AI42" s="513"/>
      <c r="AJ42" s="513"/>
      <c r="AK42" s="513"/>
      <c r="AL42" s="488"/>
      <c r="AM42" s="488"/>
      <c r="AN42" s="488"/>
      <c r="AO42" s="488"/>
      <c r="AP42" s="488"/>
      <c r="AQ42" s="296"/>
      <c r="AR42" s="296"/>
      <c r="AS42" s="296"/>
      <c r="AT42" s="488"/>
      <c r="AU42" s="488"/>
      <c r="AV42" s="488"/>
      <c r="AW42" s="488"/>
      <c r="AX42" s="488"/>
      <c r="AY42" s="488"/>
      <c r="AZ42" s="488"/>
      <c r="BA42" s="488"/>
    </row>
    <row r="43" spans="1:58" s="122" customFormat="1" ht="19.5" customHeight="1" x14ac:dyDescent="0.35">
      <c r="A43" s="100" t="s">
        <v>145</v>
      </c>
      <c r="B43" s="83"/>
      <c r="C43" s="83"/>
      <c r="D43" s="83"/>
      <c r="E43" s="83"/>
      <c r="F43" s="83"/>
      <c r="J43" s="488"/>
      <c r="K43" s="513"/>
      <c r="L43" s="513"/>
      <c r="M43" s="513"/>
      <c r="N43" s="513"/>
      <c r="O43" s="513"/>
      <c r="P43" s="513"/>
      <c r="Q43" s="513"/>
      <c r="R43" s="513"/>
      <c r="S43" s="513"/>
      <c r="T43" s="513"/>
      <c r="U43" s="513"/>
      <c r="V43" s="513"/>
      <c r="W43" s="513"/>
      <c r="X43" s="513"/>
      <c r="Y43" s="513"/>
      <c r="Z43" s="513"/>
      <c r="AA43" s="513"/>
      <c r="AB43" s="513"/>
      <c r="AC43" s="513"/>
      <c r="AD43" s="513"/>
      <c r="AE43" s="513"/>
      <c r="AF43" s="513"/>
      <c r="AG43" s="513"/>
      <c r="AH43" s="513"/>
      <c r="AI43" s="513"/>
      <c r="AJ43" s="513"/>
      <c r="AK43" s="513"/>
      <c r="AL43" s="488"/>
      <c r="AM43" s="488"/>
      <c r="AN43" s="488"/>
      <c r="AO43" s="488"/>
      <c r="AP43" s="488"/>
      <c r="AQ43" s="296"/>
      <c r="AR43" s="296"/>
      <c r="AS43" s="296"/>
      <c r="AT43" s="488"/>
      <c r="AU43" s="488"/>
      <c r="AV43" s="488"/>
      <c r="AW43" s="488"/>
      <c r="AX43" s="488"/>
      <c r="AY43" s="488"/>
      <c r="AZ43" s="488"/>
      <c r="BA43" s="488"/>
    </row>
    <row r="44" spans="1:58" s="122" customFormat="1" ht="19.5" customHeight="1" x14ac:dyDescent="0.35">
      <c r="A44" s="96" t="s">
        <v>146</v>
      </c>
      <c r="B44" s="83"/>
      <c r="C44" s="83"/>
      <c r="D44" s="83"/>
      <c r="E44" s="83"/>
      <c r="F44" s="83"/>
      <c r="J44" s="296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03"/>
      <c r="AA44" s="303"/>
      <c r="AB44" s="303"/>
      <c r="AC44" s="303"/>
      <c r="AD44" s="303"/>
      <c r="AE44" s="303"/>
      <c r="AF44" s="303"/>
      <c r="AG44" s="303"/>
      <c r="AH44" s="303"/>
      <c r="AI44" s="303"/>
      <c r="AJ44" s="303"/>
      <c r="AK44" s="303"/>
      <c r="AL44" s="296"/>
      <c r="AM44" s="296"/>
      <c r="AN44" s="296"/>
      <c r="AO44" s="296"/>
      <c r="AP44" s="296"/>
      <c r="AQ44" s="303"/>
      <c r="AR44" s="303"/>
      <c r="AS44" s="303"/>
      <c r="AT44" s="296"/>
      <c r="AU44" s="296"/>
      <c r="AV44" s="296"/>
      <c r="AW44" s="296"/>
      <c r="AX44" s="296"/>
      <c r="AY44" s="296"/>
      <c r="AZ44" s="296"/>
      <c r="BA44" s="296"/>
    </row>
    <row r="45" spans="1:58" s="122" customFormat="1" ht="19.5" customHeight="1" x14ac:dyDescent="0.35">
      <c r="A45" s="86" t="s">
        <v>147</v>
      </c>
      <c r="B45" s="83"/>
      <c r="C45" s="83"/>
      <c r="D45" s="83"/>
      <c r="E45" s="83"/>
      <c r="F45" s="83"/>
      <c r="J45" s="296"/>
      <c r="K45" s="303"/>
      <c r="L45" s="303"/>
      <c r="M45" s="303"/>
      <c r="N45" s="303"/>
      <c r="O45" s="303"/>
      <c r="P45" s="303"/>
      <c r="Q45" s="303"/>
      <c r="R45" s="303"/>
      <c r="S45" s="303"/>
      <c r="T45" s="303"/>
      <c r="U45" s="303"/>
      <c r="V45" s="303"/>
      <c r="W45" s="303"/>
      <c r="X45" s="303"/>
      <c r="Y45" s="303"/>
      <c r="Z45" s="303"/>
      <c r="AA45" s="303"/>
      <c r="AB45" s="303"/>
      <c r="AC45" s="303"/>
      <c r="AD45" s="303"/>
      <c r="AE45" s="303"/>
      <c r="AF45" s="303"/>
      <c r="AG45" s="303"/>
      <c r="AH45" s="303"/>
      <c r="AI45" s="303"/>
      <c r="AJ45" s="303"/>
      <c r="AK45" s="303"/>
      <c r="AL45" s="296"/>
      <c r="AM45" s="296"/>
      <c r="AN45" s="296"/>
      <c r="AO45" s="296"/>
      <c r="AP45" s="296"/>
      <c r="AQ45" s="303"/>
      <c r="AR45" s="303"/>
      <c r="AS45" s="303"/>
      <c r="AT45" s="296"/>
      <c r="AU45" s="296"/>
      <c r="AV45" s="296"/>
      <c r="AW45" s="296"/>
      <c r="AX45" s="296"/>
      <c r="AY45" s="296"/>
      <c r="AZ45" s="296"/>
      <c r="BA45" s="296"/>
    </row>
    <row r="46" spans="1:58" ht="15.6" x14ac:dyDescent="0.3">
      <c r="A46" s="273" t="s">
        <v>224</v>
      </c>
    </row>
    <row r="47" spans="1:58" ht="85.5" customHeight="1" x14ac:dyDescent="0.25">
      <c r="A47" s="512" t="s">
        <v>219</v>
      </c>
      <c r="B47" s="512"/>
      <c r="C47" s="512"/>
      <c r="D47" s="512"/>
      <c r="E47" s="512"/>
      <c r="F47" s="512"/>
      <c r="G47" s="512"/>
      <c r="H47" s="512"/>
      <c r="I47" s="512"/>
      <c r="J47" s="512"/>
      <c r="K47" s="512"/>
      <c r="L47" s="512"/>
      <c r="M47" s="512"/>
      <c r="N47" s="512"/>
      <c r="O47" s="512"/>
      <c r="P47" s="512"/>
      <c r="Q47" s="512"/>
      <c r="R47" s="512"/>
      <c r="S47" s="512"/>
      <c r="T47" s="512"/>
      <c r="U47" s="512"/>
      <c r="V47" s="512"/>
      <c r="W47" s="512"/>
      <c r="X47" s="512"/>
      <c r="Y47" s="512"/>
      <c r="Z47" s="512"/>
      <c r="AA47" s="512"/>
      <c r="AB47" s="512"/>
      <c r="AC47" s="512"/>
      <c r="AD47" s="512"/>
      <c r="AE47" s="512"/>
      <c r="AF47" s="512"/>
      <c r="AG47" s="512"/>
      <c r="AH47" s="512"/>
      <c r="AI47" s="512"/>
      <c r="AJ47" s="512"/>
      <c r="AK47" s="512"/>
      <c r="AL47" s="512"/>
      <c r="AM47" s="512"/>
      <c r="AN47" s="512"/>
      <c r="AO47" s="512"/>
      <c r="AP47" s="512"/>
      <c r="AQ47" s="512"/>
      <c r="AR47" s="512"/>
      <c r="AS47" s="512"/>
      <c r="AT47" s="512"/>
      <c r="AU47" s="512"/>
      <c r="AV47" s="512"/>
      <c r="AW47" s="512"/>
      <c r="AX47" s="512"/>
      <c r="AY47" s="512"/>
      <c r="AZ47" s="512"/>
      <c r="BA47" s="512"/>
    </row>
    <row r="48" spans="1:58" ht="50.25" customHeight="1" x14ac:dyDescent="0.25">
      <c r="A48" s="512" t="s">
        <v>175</v>
      </c>
      <c r="B48" s="512"/>
      <c r="C48" s="512"/>
      <c r="D48" s="512"/>
      <c r="E48" s="512"/>
      <c r="F48" s="512"/>
      <c r="G48" s="512"/>
      <c r="H48" s="512"/>
      <c r="I48" s="512"/>
      <c r="J48" s="512"/>
      <c r="K48" s="512"/>
      <c r="L48" s="512"/>
      <c r="M48" s="512"/>
      <c r="N48" s="512"/>
      <c r="O48" s="512"/>
      <c r="P48" s="512"/>
      <c r="Q48" s="512"/>
      <c r="R48" s="512"/>
      <c r="S48" s="512"/>
      <c r="T48" s="512"/>
      <c r="U48" s="512"/>
      <c r="V48" s="512"/>
      <c r="W48" s="512"/>
      <c r="X48" s="512"/>
      <c r="Y48" s="512"/>
      <c r="Z48" s="512"/>
      <c r="AA48" s="512"/>
      <c r="AB48" s="512"/>
      <c r="AC48" s="512"/>
      <c r="AD48" s="512"/>
      <c r="AE48" s="512"/>
      <c r="AF48" s="512"/>
      <c r="AG48" s="512"/>
      <c r="AH48" s="512"/>
      <c r="AI48" s="512"/>
      <c r="AJ48" s="512"/>
      <c r="AK48" s="512"/>
      <c r="AL48" s="512"/>
      <c r="AM48" s="512"/>
      <c r="AN48" s="512"/>
      <c r="AO48" s="512"/>
      <c r="AP48" s="512"/>
      <c r="AQ48" s="512"/>
      <c r="AR48" s="512"/>
      <c r="AS48" s="512"/>
      <c r="AT48" s="512"/>
      <c r="AU48" s="512"/>
      <c r="AV48" s="512"/>
      <c r="AW48" s="512"/>
      <c r="AX48" s="512"/>
      <c r="AY48" s="512"/>
      <c r="AZ48" s="512"/>
      <c r="BA48" s="512"/>
    </row>
    <row r="49" spans="1:53" ht="35.25" customHeight="1" x14ac:dyDescent="0.25">
      <c r="A49" s="302"/>
      <c r="B49" s="302"/>
      <c r="C49" s="302"/>
      <c r="D49" s="302"/>
      <c r="E49" s="302"/>
      <c r="F49" s="302"/>
      <c r="G49" s="302"/>
      <c r="H49" s="302"/>
      <c r="I49" s="302"/>
      <c r="J49" s="302"/>
      <c r="K49" s="302"/>
      <c r="L49" s="302"/>
      <c r="M49" s="302"/>
      <c r="N49" s="302"/>
      <c r="O49" s="302"/>
      <c r="P49" s="302"/>
      <c r="Q49" s="302"/>
      <c r="R49" s="302"/>
      <c r="S49" s="302"/>
      <c r="T49" s="302"/>
      <c r="U49" s="302"/>
      <c r="V49" s="302"/>
      <c r="W49" s="302"/>
      <c r="X49" s="302"/>
      <c r="Y49" s="302"/>
      <c r="Z49" s="302"/>
      <c r="AA49" s="302"/>
      <c r="AB49" s="302"/>
      <c r="AC49" s="302"/>
      <c r="AD49" s="302"/>
      <c r="AE49" s="302"/>
      <c r="AF49" s="302"/>
      <c r="AG49" s="302"/>
      <c r="AH49" s="302"/>
      <c r="AI49" s="302"/>
      <c r="AJ49" s="302"/>
      <c r="AK49" s="302"/>
      <c r="AL49" s="302"/>
      <c r="AM49" s="302"/>
      <c r="AN49" s="302"/>
      <c r="AO49" s="302"/>
      <c r="AP49" s="302"/>
      <c r="AQ49" s="302"/>
      <c r="AR49" s="302"/>
      <c r="AS49" s="302"/>
      <c r="AT49" s="302"/>
      <c r="AU49" s="302"/>
      <c r="AV49" s="302"/>
      <c r="AW49" s="302"/>
      <c r="AX49" s="302"/>
      <c r="AY49" s="302"/>
      <c r="AZ49" s="302"/>
      <c r="BA49" s="302"/>
    </row>
    <row r="50" spans="1:53" ht="20.25" customHeight="1" x14ac:dyDescent="0.25">
      <c r="A50" s="492" t="s">
        <v>220</v>
      </c>
      <c r="B50" s="492"/>
      <c r="C50" s="492"/>
      <c r="D50" s="492" t="s">
        <v>174</v>
      </c>
      <c r="E50" s="492"/>
      <c r="F50" s="492"/>
      <c r="G50" s="492"/>
      <c r="H50" s="492"/>
      <c r="I50" s="492"/>
      <c r="J50" s="492"/>
      <c r="K50" s="492"/>
      <c r="L50" s="492"/>
      <c r="M50" s="302"/>
      <c r="N50" s="302"/>
      <c r="O50" s="302"/>
      <c r="P50" s="302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7"/>
      <c r="BA50" s="317"/>
    </row>
    <row r="51" spans="1:53" s="3" customFormat="1" ht="18.75" customHeight="1" x14ac:dyDescent="0.4">
      <c r="A51" s="493" t="s">
        <v>221</v>
      </c>
      <c r="B51" s="493"/>
      <c r="C51" s="493"/>
      <c r="D51" s="97" t="s">
        <v>222</v>
      </c>
      <c r="E51" s="97"/>
      <c r="F51" s="98"/>
      <c r="G51" s="98"/>
      <c r="I51" s="98"/>
      <c r="K51" s="98"/>
      <c r="L51" s="98"/>
      <c r="M51" s="85"/>
      <c r="O51" s="99"/>
      <c r="P51" s="97"/>
      <c r="Q51" s="107"/>
      <c r="R51" s="97" t="s">
        <v>243</v>
      </c>
      <c r="S51" s="97"/>
      <c r="T51" s="97"/>
      <c r="U51" s="99"/>
      <c r="V51" s="97"/>
      <c r="W51" s="103"/>
      <c r="X51" s="103"/>
      <c r="Y51" s="97"/>
      <c r="Z51" s="103"/>
      <c r="AA51" s="103"/>
      <c r="AB51" s="103"/>
      <c r="AC51" s="103"/>
      <c r="AD51" s="103"/>
      <c r="AE51" s="104"/>
      <c r="AF51" s="104"/>
      <c r="AG51" s="105"/>
      <c r="AH51" s="105"/>
      <c r="AI51" s="105"/>
      <c r="AJ51" s="105"/>
      <c r="AK51" s="104"/>
      <c r="AL51" s="104"/>
      <c r="AM51" s="104"/>
      <c r="AN51" s="104"/>
      <c r="AO51" s="104"/>
      <c r="AP51" s="104"/>
      <c r="AQ51" s="105"/>
      <c r="AR51" s="105"/>
      <c r="AS51" s="104"/>
      <c r="AT51" s="104"/>
      <c r="AU51" s="104"/>
      <c r="AV51" s="104"/>
      <c r="AW51" s="104"/>
      <c r="AX51" s="104"/>
      <c r="AY51" s="104"/>
      <c r="AZ51" s="104"/>
      <c r="BA51" s="104"/>
    </row>
    <row r="52" spans="1:53" ht="32.25" customHeight="1" x14ac:dyDescent="0.3">
      <c r="H52" s="97"/>
      <c r="P52" s="97"/>
    </row>
    <row r="53" spans="1:53" ht="18.75" customHeight="1" x14ac:dyDescent="0.3">
      <c r="A53" s="503"/>
      <c r="B53" s="503"/>
      <c r="C53" s="503"/>
      <c r="D53" s="503"/>
      <c r="E53" s="503"/>
      <c r="F53" s="503"/>
      <c r="G53" s="503"/>
      <c r="H53" s="97"/>
    </row>
    <row r="54" spans="1:53" ht="19.5" customHeight="1" x14ac:dyDescent="0.3">
      <c r="A54" s="503"/>
      <c r="B54" s="503"/>
      <c r="C54" s="503"/>
      <c r="D54" s="503"/>
      <c r="E54" s="503"/>
      <c r="F54" s="503"/>
      <c r="G54" s="503"/>
      <c r="H54" s="503"/>
      <c r="I54" s="503"/>
      <c r="J54" s="503"/>
      <c r="Q54" s="97"/>
    </row>
  </sheetData>
  <dataConsolidate/>
  <mergeCells count="233">
    <mergeCell ref="BB3:BC11"/>
    <mergeCell ref="AV38:AX38"/>
    <mergeCell ref="AV39:AX39"/>
    <mergeCell ref="AV40:AX40"/>
    <mergeCell ref="AV41:AX41"/>
    <mergeCell ref="AQ20:AS20"/>
    <mergeCell ref="AU20:AW20"/>
    <mergeCell ref="AQ22:AS22"/>
    <mergeCell ref="AU22:AW22"/>
    <mergeCell ref="AQ29:AS29"/>
    <mergeCell ref="AU29:AW29"/>
    <mergeCell ref="AQ30:AS30"/>
    <mergeCell ref="AU30:AW30"/>
    <mergeCell ref="AQ34:AS34"/>
    <mergeCell ref="AU34:AW34"/>
    <mergeCell ref="AQ7:AS7"/>
    <mergeCell ref="AU7:AW7"/>
    <mergeCell ref="AQ12:AS12"/>
    <mergeCell ref="AU12:AW12"/>
    <mergeCell ref="AQ13:AS13"/>
    <mergeCell ref="AU13:AW13"/>
    <mergeCell ref="AQ15:AS15"/>
    <mergeCell ref="AU15:AW15"/>
    <mergeCell ref="AQ19:AS19"/>
    <mergeCell ref="AU19:AW19"/>
    <mergeCell ref="AQ1:AX1"/>
    <mergeCell ref="AQ2:AT2"/>
    <mergeCell ref="AU2:AX2"/>
    <mergeCell ref="AQ3:AQ4"/>
    <mergeCell ref="AR3:AR4"/>
    <mergeCell ref="AS3:AS4"/>
    <mergeCell ref="AT3:AT4"/>
    <mergeCell ref="AU3:AU4"/>
    <mergeCell ref="AV3:AV4"/>
    <mergeCell ref="AW3:AW4"/>
    <mergeCell ref="AX3:AX4"/>
    <mergeCell ref="AM7:AO7"/>
    <mergeCell ref="K12:M12"/>
    <mergeCell ref="O12:Q12"/>
    <mergeCell ref="S12:U12"/>
    <mergeCell ref="W12:Y12"/>
    <mergeCell ref="AA12:AC12"/>
    <mergeCell ref="AE12:AG12"/>
    <mergeCell ref="AI12:AK12"/>
    <mergeCell ref="AM12:AO12"/>
    <mergeCell ref="O7:Q7"/>
    <mergeCell ref="K7:M7"/>
    <mergeCell ref="S7:U7"/>
    <mergeCell ref="W7:Y7"/>
    <mergeCell ref="AA7:AC7"/>
    <mergeCell ref="AE7:AG7"/>
    <mergeCell ref="AI7:AK7"/>
    <mergeCell ref="AZ3:AZ4"/>
    <mergeCell ref="AM2:AP2"/>
    <mergeCell ref="AI1:AP1"/>
    <mergeCell ref="K1:R1"/>
    <mergeCell ref="K3:K4"/>
    <mergeCell ref="U3:U4"/>
    <mergeCell ref="L3:L4"/>
    <mergeCell ref="AF3:AF4"/>
    <mergeCell ref="AA3:AA4"/>
    <mergeCell ref="T3:T4"/>
    <mergeCell ref="AC3:AC4"/>
    <mergeCell ref="W2:Z2"/>
    <mergeCell ref="AA2:AD2"/>
    <mergeCell ref="AE3:AE4"/>
    <mergeCell ref="AP3:AP4"/>
    <mergeCell ref="AM3:AM4"/>
    <mergeCell ref="AK3:AK4"/>
    <mergeCell ref="AN3:AN4"/>
    <mergeCell ref="AD3:AD4"/>
    <mergeCell ref="AO3:AO4"/>
    <mergeCell ref="AJ3:AJ4"/>
    <mergeCell ref="AY3:AY4"/>
    <mergeCell ref="AI2:AL2"/>
    <mergeCell ref="S1:Z1"/>
    <mergeCell ref="BA3:BA4"/>
    <mergeCell ref="K35:BA35"/>
    <mergeCell ref="B6:BA6"/>
    <mergeCell ref="A7:B7"/>
    <mergeCell ref="J2:J4"/>
    <mergeCell ref="O2:R2"/>
    <mergeCell ref="W3:W4"/>
    <mergeCell ref="X3:X4"/>
    <mergeCell ref="Y3:Y4"/>
    <mergeCell ref="D1:E3"/>
    <mergeCell ref="F1:J1"/>
    <mergeCell ref="F2:F4"/>
    <mergeCell ref="G2:I2"/>
    <mergeCell ref="AL3:AL4"/>
    <mergeCell ref="Z3:Z4"/>
    <mergeCell ref="AG3:AG4"/>
    <mergeCell ref="AE2:AH2"/>
    <mergeCell ref="S2:V2"/>
    <mergeCell ref="G3:G4"/>
    <mergeCell ref="H3:H4"/>
    <mergeCell ref="A1:A4"/>
    <mergeCell ref="AY1:BA2"/>
    <mergeCell ref="AI3:AI4"/>
    <mergeCell ref="B1:B4"/>
    <mergeCell ref="C1:C4"/>
    <mergeCell ref="I3:I4"/>
    <mergeCell ref="AA1:AH1"/>
    <mergeCell ref="N3:N4"/>
    <mergeCell ref="P3:P4"/>
    <mergeCell ref="Q3:Q4"/>
    <mergeCell ref="R3:R4"/>
    <mergeCell ref="O3:O4"/>
    <mergeCell ref="S3:S4"/>
    <mergeCell ref="M3:M4"/>
    <mergeCell ref="AH3:AH4"/>
    <mergeCell ref="V3:V4"/>
    <mergeCell ref="AB3:AB4"/>
    <mergeCell ref="K2:N2"/>
    <mergeCell ref="AM22:AO22"/>
    <mergeCell ref="K30:M30"/>
    <mergeCell ref="O30:Q30"/>
    <mergeCell ref="S30:U30"/>
    <mergeCell ref="A15:B15"/>
    <mergeCell ref="A19:B19"/>
    <mergeCell ref="A22:B22"/>
    <mergeCell ref="A29:B29"/>
    <mergeCell ref="B21:BA21"/>
    <mergeCell ref="K29:M29"/>
    <mergeCell ref="O29:Q29"/>
    <mergeCell ref="S29:U29"/>
    <mergeCell ref="W29:Y29"/>
    <mergeCell ref="AA29:AC29"/>
    <mergeCell ref="AE29:AG29"/>
    <mergeCell ref="AI29:AK29"/>
    <mergeCell ref="AM29:AO29"/>
    <mergeCell ref="K20:M20"/>
    <mergeCell ref="O20:Q20"/>
    <mergeCell ref="S20:U20"/>
    <mergeCell ref="AA20:AC20"/>
    <mergeCell ref="AA19:AC19"/>
    <mergeCell ref="AE19:AG19"/>
    <mergeCell ref="AI19:AK19"/>
    <mergeCell ref="AM19:AO19"/>
    <mergeCell ref="AM20:AO20"/>
    <mergeCell ref="K13:M13"/>
    <mergeCell ref="O13:Q13"/>
    <mergeCell ref="S13:U13"/>
    <mergeCell ref="AI13:AK13"/>
    <mergeCell ref="AM13:AO13"/>
    <mergeCell ref="AE13:AG13"/>
    <mergeCell ref="B14:BA14"/>
    <mergeCell ref="W20:Y20"/>
    <mergeCell ref="AA13:AC13"/>
    <mergeCell ref="K15:M15"/>
    <mergeCell ref="O15:Q15"/>
    <mergeCell ref="S15:U15"/>
    <mergeCell ref="W15:Y15"/>
    <mergeCell ref="AA15:AC15"/>
    <mergeCell ref="AE15:AG15"/>
    <mergeCell ref="AI15:AK15"/>
    <mergeCell ref="AE20:AG20"/>
    <mergeCell ref="AI20:AK20"/>
    <mergeCell ref="K19:M19"/>
    <mergeCell ref="O19:Q19"/>
    <mergeCell ref="S19:U19"/>
    <mergeCell ref="W19:Y19"/>
    <mergeCell ref="A12:B12"/>
    <mergeCell ref="AM15:AO15"/>
    <mergeCell ref="W13:Y13"/>
    <mergeCell ref="AN38:AP38"/>
    <mergeCell ref="AM34:AO34"/>
    <mergeCell ref="A33:B33"/>
    <mergeCell ref="A34:B34"/>
    <mergeCell ref="AM30:AO30"/>
    <mergeCell ref="AI22:AK22"/>
    <mergeCell ref="S34:U34"/>
    <mergeCell ref="W34:Y34"/>
    <mergeCell ref="AA34:AC34"/>
    <mergeCell ref="AE34:AG34"/>
    <mergeCell ref="AI34:AK34"/>
    <mergeCell ref="D38:E38"/>
    <mergeCell ref="F38:H38"/>
    <mergeCell ref="O34:Q34"/>
    <mergeCell ref="K34:M34"/>
    <mergeCell ref="W30:Y30"/>
    <mergeCell ref="AA30:AC30"/>
    <mergeCell ref="AE30:AG30"/>
    <mergeCell ref="AI30:AK30"/>
    <mergeCell ref="K38:AK38"/>
    <mergeCell ref="AL38:AM38"/>
    <mergeCell ref="A54:J54"/>
    <mergeCell ref="K22:M22"/>
    <mergeCell ref="O22:Q22"/>
    <mergeCell ref="S22:U22"/>
    <mergeCell ref="W22:Y22"/>
    <mergeCell ref="AA22:AC22"/>
    <mergeCell ref="AE22:AG22"/>
    <mergeCell ref="A42:F42"/>
    <mergeCell ref="A53:G53"/>
    <mergeCell ref="D41:E41"/>
    <mergeCell ref="F41:H41"/>
    <mergeCell ref="D40:E40"/>
    <mergeCell ref="F39:H39"/>
    <mergeCell ref="F40:H40"/>
    <mergeCell ref="K39:AK39"/>
    <mergeCell ref="K40:AK40"/>
    <mergeCell ref="A47:BA47"/>
    <mergeCell ref="A48:BA48"/>
    <mergeCell ref="K42:AK43"/>
    <mergeCell ref="J42:J43"/>
    <mergeCell ref="AL42:AM43"/>
    <mergeCell ref="AL39:AM39"/>
    <mergeCell ref="AY39:BA39"/>
    <mergeCell ref="AL40:AM40"/>
    <mergeCell ref="BB29:BF30"/>
    <mergeCell ref="BB31:BF32"/>
    <mergeCell ref="BB34:BF38"/>
    <mergeCell ref="AY40:BA40"/>
    <mergeCell ref="AN39:AP39"/>
    <mergeCell ref="AN40:AP40"/>
    <mergeCell ref="A50:C50"/>
    <mergeCell ref="A51:C51"/>
    <mergeCell ref="D50:L50"/>
    <mergeCell ref="AN42:AP43"/>
    <mergeCell ref="AL41:AM41"/>
    <mergeCell ref="AN41:AP41"/>
    <mergeCell ref="AY41:BA41"/>
    <mergeCell ref="K41:AK41"/>
    <mergeCell ref="AT42:AU43"/>
    <mergeCell ref="AV42:AX43"/>
    <mergeCell ref="AY38:BA38"/>
    <mergeCell ref="AY42:BA43"/>
    <mergeCell ref="D39:E39"/>
    <mergeCell ref="AQ38:AU38"/>
    <mergeCell ref="AQ39:AU39"/>
    <mergeCell ref="AQ40:AU40"/>
    <mergeCell ref="AQ41:AU41"/>
  </mergeCells>
  <phoneticPr fontId="0" type="noConversion"/>
  <printOptions horizontalCentered="1" gridLinesSet="0"/>
  <pageMargins left="0" right="0" top="0.59055118110236227" bottom="0" header="0.19685039370078741" footer="0"/>
  <pageSetup paperSize="9" scale="40" fitToWidth="420" fitToHeight="297" orientation="landscape" blackAndWhite="1" r:id="rId1"/>
  <headerFooter alignWithMargins="0">
    <oddFooter>&amp;R&amp;P</oddFooter>
  </headerFooter>
  <rowBreaks count="1" manualBreakCount="1">
    <brk id="27" max="5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1"/>
  <sheetViews>
    <sheetView showGridLines="0" view="pageBreakPreview" topLeftCell="A61" zoomScale="55" zoomScaleNormal="50" zoomScaleSheetLayoutView="55" workbookViewId="0">
      <selection activeCell="B63" sqref="B63"/>
    </sheetView>
  </sheetViews>
  <sheetFormatPr defaultColWidth="9.21875" defaultRowHeight="13.2" x14ac:dyDescent="0.25"/>
  <cols>
    <col min="1" max="1" width="14.77734375" style="83" customWidth="1"/>
    <col min="2" max="2" width="79.77734375" style="83" customWidth="1"/>
    <col min="3" max="3" width="14.77734375" style="83" customWidth="1"/>
    <col min="4" max="4" width="8.44140625" style="83" customWidth="1"/>
    <col min="5" max="5" width="9.5546875" style="83" customWidth="1"/>
    <col min="6" max="9" width="6.77734375" style="83" customWidth="1"/>
    <col min="10" max="10" width="9.5546875" style="83" customWidth="1"/>
    <col min="11" max="12" width="4.77734375" style="83" customWidth="1"/>
    <col min="13" max="13" width="6" style="83" customWidth="1"/>
    <col min="14" max="16" width="4.77734375" style="83" customWidth="1"/>
    <col min="17" max="17" width="6.21875" style="83" customWidth="1"/>
    <col min="18" max="18" width="7.21875" style="83" customWidth="1"/>
    <col min="19" max="20" width="4.77734375" style="83" customWidth="1"/>
    <col min="21" max="21" width="6.21875" style="83" customWidth="1"/>
    <col min="22" max="22" width="7.5546875" style="83" customWidth="1"/>
    <col min="23" max="24" width="4.77734375" style="83" customWidth="1"/>
    <col min="25" max="25" width="6.21875" style="83" customWidth="1"/>
    <col min="26" max="29" width="4.77734375" style="83" customWidth="1"/>
    <col min="30" max="30" width="6.44140625" style="83" customWidth="1"/>
    <col min="31" max="33" width="4.77734375" style="83" customWidth="1"/>
    <col min="34" max="34" width="6.21875" style="83" customWidth="1"/>
    <col min="35" max="40" width="4.77734375" style="83" customWidth="1"/>
    <col min="41" max="41" width="5.77734375" style="83" customWidth="1"/>
    <col min="42" max="50" width="4.77734375" style="83" customWidth="1"/>
    <col min="51" max="51" width="8.5546875" style="83" customWidth="1"/>
    <col min="52" max="52" width="5.77734375" style="83" customWidth="1"/>
    <col min="53" max="53" width="7.77734375" style="83" customWidth="1"/>
    <col min="54" max="16384" width="9.21875" style="83"/>
  </cols>
  <sheetData>
    <row r="1" spans="1:53" s="90" customFormat="1" x14ac:dyDescent="0.25">
      <c r="C1" s="673" t="s">
        <v>341</v>
      </c>
      <c r="D1" s="673"/>
      <c r="E1" s="673"/>
      <c r="F1" s="673"/>
      <c r="G1" s="673"/>
      <c r="H1" s="673"/>
      <c r="I1" s="673"/>
      <c r="J1" s="673"/>
      <c r="K1" s="673"/>
      <c r="L1" s="673"/>
      <c r="M1" s="673"/>
      <c r="N1" s="673"/>
      <c r="O1" s="673"/>
      <c r="P1" s="673"/>
      <c r="Q1" s="673"/>
      <c r="R1" s="673"/>
      <c r="S1" s="673"/>
      <c r="T1" s="673"/>
      <c r="U1" s="673"/>
      <c r="V1" s="673"/>
      <c r="W1" s="673"/>
      <c r="X1" s="673"/>
      <c r="Y1" s="673"/>
      <c r="Z1" s="673"/>
      <c r="AA1" s="673"/>
      <c r="AB1" s="673"/>
      <c r="AC1" s="673"/>
      <c r="AD1" s="673"/>
      <c r="AE1" s="673"/>
      <c r="AF1" s="673"/>
      <c r="AG1" s="673"/>
      <c r="AH1" s="673"/>
      <c r="AI1" s="673"/>
      <c r="AJ1" s="673"/>
      <c r="AK1" s="673"/>
      <c r="AL1" s="673"/>
      <c r="AM1" s="673"/>
      <c r="AN1" s="673"/>
      <c r="AO1" s="673"/>
      <c r="AP1" s="673"/>
      <c r="AQ1" s="673"/>
      <c r="AR1" s="673"/>
      <c r="AS1" s="673"/>
      <c r="AT1" s="673"/>
    </row>
    <row r="2" spans="1:53" s="90" customFormat="1" x14ac:dyDescent="0.25">
      <c r="C2" s="673"/>
      <c r="D2" s="673"/>
      <c r="E2" s="673"/>
      <c r="F2" s="673"/>
      <c r="G2" s="673"/>
      <c r="H2" s="673"/>
      <c r="I2" s="673"/>
      <c r="J2" s="673"/>
      <c r="K2" s="673"/>
      <c r="L2" s="673"/>
      <c r="M2" s="673"/>
      <c r="N2" s="673"/>
      <c r="O2" s="673"/>
      <c r="P2" s="673"/>
      <c r="Q2" s="673"/>
      <c r="R2" s="673"/>
      <c r="S2" s="673"/>
      <c r="T2" s="673"/>
      <c r="U2" s="673"/>
      <c r="V2" s="673"/>
      <c r="W2" s="673"/>
      <c r="X2" s="673"/>
      <c r="Y2" s="673"/>
      <c r="Z2" s="673"/>
      <c r="AA2" s="673"/>
      <c r="AB2" s="673"/>
      <c r="AC2" s="673"/>
      <c r="AD2" s="673"/>
      <c r="AE2" s="673"/>
      <c r="AF2" s="673"/>
      <c r="AG2" s="673"/>
      <c r="AH2" s="673"/>
      <c r="AI2" s="673"/>
      <c r="AJ2" s="673"/>
      <c r="AK2" s="673"/>
      <c r="AL2" s="673"/>
      <c r="AM2" s="673"/>
      <c r="AN2" s="673"/>
      <c r="AO2" s="673"/>
      <c r="AP2" s="673"/>
      <c r="AQ2" s="673"/>
      <c r="AR2" s="673"/>
      <c r="AS2" s="673"/>
      <c r="AT2" s="673"/>
    </row>
    <row r="3" spans="1:53" s="90" customFormat="1" ht="22.8" x14ac:dyDescent="0.4">
      <c r="C3" s="442"/>
    </row>
    <row r="4" spans="1:53" s="90" customFormat="1" ht="51" customHeight="1" x14ac:dyDescent="0.5">
      <c r="B4" s="443"/>
      <c r="C4" s="444" t="s">
        <v>232</v>
      </c>
      <c r="D4" s="445"/>
      <c r="F4" s="445"/>
      <c r="G4" s="445" t="s">
        <v>365</v>
      </c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  <c r="AC4" s="445"/>
      <c r="AD4" s="445"/>
      <c r="AE4" s="445"/>
      <c r="AF4" s="445"/>
      <c r="AG4" s="445"/>
      <c r="AH4" s="445"/>
      <c r="AI4" s="445"/>
      <c r="AJ4" s="445"/>
      <c r="AK4" s="445"/>
      <c r="AL4" s="445"/>
      <c r="AM4" s="445"/>
      <c r="AN4" s="445"/>
      <c r="AO4" s="445"/>
      <c r="AP4" s="445"/>
    </row>
    <row r="5" spans="1:53" s="90" customFormat="1" ht="42" customHeight="1" x14ac:dyDescent="0.25">
      <c r="U5" s="446"/>
    </row>
    <row r="6" spans="1:53" s="447" customFormat="1" ht="81.75" customHeight="1" thickBot="1" x14ac:dyDescent="0.3">
      <c r="U6" s="448"/>
    </row>
    <row r="7" spans="1:53" s="86" customFormat="1" ht="42" customHeight="1" thickBot="1" x14ac:dyDescent="0.35">
      <c r="A7" s="567" t="s">
        <v>99</v>
      </c>
      <c r="B7" s="574" t="s">
        <v>113</v>
      </c>
      <c r="C7" s="534" t="s">
        <v>48</v>
      </c>
      <c r="D7" s="554" t="s">
        <v>118</v>
      </c>
      <c r="E7" s="555"/>
      <c r="F7" s="648" t="s">
        <v>88</v>
      </c>
      <c r="G7" s="649"/>
      <c r="H7" s="649"/>
      <c r="I7" s="649"/>
      <c r="J7" s="650"/>
      <c r="K7" s="571" t="s">
        <v>93</v>
      </c>
      <c r="L7" s="572"/>
      <c r="M7" s="572"/>
      <c r="N7" s="572"/>
      <c r="O7" s="572"/>
      <c r="P7" s="572"/>
      <c r="Q7" s="572"/>
      <c r="R7" s="573"/>
      <c r="S7" s="571" t="s">
        <v>94</v>
      </c>
      <c r="T7" s="572"/>
      <c r="U7" s="572"/>
      <c r="V7" s="572"/>
      <c r="W7" s="572"/>
      <c r="X7" s="572"/>
      <c r="Y7" s="572"/>
      <c r="Z7" s="573"/>
      <c r="AA7" s="571" t="s">
        <v>95</v>
      </c>
      <c r="AB7" s="572"/>
      <c r="AC7" s="572"/>
      <c r="AD7" s="572"/>
      <c r="AE7" s="572"/>
      <c r="AF7" s="572"/>
      <c r="AG7" s="572"/>
      <c r="AH7" s="573"/>
      <c r="AI7" s="571" t="s">
        <v>96</v>
      </c>
      <c r="AJ7" s="572"/>
      <c r="AK7" s="572"/>
      <c r="AL7" s="572"/>
      <c r="AM7" s="572"/>
      <c r="AN7" s="572"/>
      <c r="AO7" s="572"/>
      <c r="AP7" s="573"/>
      <c r="AQ7" s="571" t="s">
        <v>261</v>
      </c>
      <c r="AR7" s="572"/>
      <c r="AS7" s="572"/>
      <c r="AT7" s="572"/>
      <c r="AU7" s="572"/>
      <c r="AV7" s="572"/>
      <c r="AW7" s="572"/>
      <c r="AX7" s="573"/>
      <c r="AY7" s="538" t="s">
        <v>105</v>
      </c>
      <c r="AZ7" s="539"/>
      <c r="BA7" s="570"/>
    </row>
    <row r="8" spans="1:53" s="86" customFormat="1" ht="81.75" customHeight="1" thickBot="1" x14ac:dyDescent="0.35">
      <c r="A8" s="568"/>
      <c r="B8" s="575"/>
      <c r="C8" s="535"/>
      <c r="D8" s="556"/>
      <c r="E8" s="557"/>
      <c r="F8" s="563" t="s">
        <v>98</v>
      </c>
      <c r="G8" s="651" t="s">
        <v>89</v>
      </c>
      <c r="H8" s="652"/>
      <c r="I8" s="565"/>
      <c r="J8" s="551" t="s">
        <v>91</v>
      </c>
      <c r="K8" s="646" t="s">
        <v>260</v>
      </c>
      <c r="L8" s="545"/>
      <c r="M8" s="545"/>
      <c r="N8" s="546"/>
      <c r="O8" s="646" t="s">
        <v>275</v>
      </c>
      <c r="P8" s="545"/>
      <c r="Q8" s="545"/>
      <c r="R8" s="546"/>
      <c r="S8" s="646" t="s">
        <v>262</v>
      </c>
      <c r="T8" s="545"/>
      <c r="U8" s="545"/>
      <c r="V8" s="546"/>
      <c r="W8" s="646" t="s">
        <v>276</v>
      </c>
      <c r="X8" s="545"/>
      <c r="Y8" s="545"/>
      <c r="Z8" s="546"/>
      <c r="AA8" s="646" t="s">
        <v>263</v>
      </c>
      <c r="AB8" s="545"/>
      <c r="AC8" s="545"/>
      <c r="AD8" s="546"/>
      <c r="AE8" s="646" t="s">
        <v>277</v>
      </c>
      <c r="AF8" s="545"/>
      <c r="AG8" s="545"/>
      <c r="AH8" s="546"/>
      <c r="AI8" s="646" t="s">
        <v>264</v>
      </c>
      <c r="AJ8" s="545"/>
      <c r="AK8" s="545"/>
      <c r="AL8" s="546"/>
      <c r="AM8" s="646" t="s">
        <v>278</v>
      </c>
      <c r="AN8" s="545"/>
      <c r="AO8" s="545"/>
      <c r="AP8" s="546"/>
      <c r="AQ8" s="646" t="s">
        <v>265</v>
      </c>
      <c r="AR8" s="545"/>
      <c r="AS8" s="545"/>
      <c r="AT8" s="546"/>
      <c r="AU8" s="646" t="s">
        <v>279</v>
      </c>
      <c r="AV8" s="545"/>
      <c r="AW8" s="545"/>
      <c r="AX8" s="546"/>
      <c r="AY8" s="571"/>
      <c r="AZ8" s="572"/>
      <c r="BA8" s="573"/>
    </row>
    <row r="9" spans="1:53" s="86" customFormat="1" ht="32.25" customHeight="1" thickBot="1" x14ac:dyDescent="0.35">
      <c r="A9" s="568"/>
      <c r="B9" s="575"/>
      <c r="C9" s="535"/>
      <c r="D9" s="558"/>
      <c r="E9" s="559"/>
      <c r="F9" s="563"/>
      <c r="G9" s="536" t="s">
        <v>90</v>
      </c>
      <c r="H9" s="543" t="s">
        <v>97</v>
      </c>
      <c r="I9" s="536" t="s">
        <v>92</v>
      </c>
      <c r="J9" s="552"/>
      <c r="K9" s="536" t="s">
        <v>102</v>
      </c>
      <c r="L9" s="543" t="s">
        <v>103</v>
      </c>
      <c r="M9" s="536" t="s">
        <v>104</v>
      </c>
      <c r="N9" s="541" t="s">
        <v>226</v>
      </c>
      <c r="O9" s="536" t="s">
        <v>102</v>
      </c>
      <c r="P9" s="543" t="s">
        <v>103</v>
      </c>
      <c r="Q9" s="536" t="s">
        <v>104</v>
      </c>
      <c r="R9" s="541" t="s">
        <v>226</v>
      </c>
      <c r="S9" s="536" t="s">
        <v>102</v>
      </c>
      <c r="T9" s="543" t="s">
        <v>103</v>
      </c>
      <c r="U9" s="536" t="s">
        <v>104</v>
      </c>
      <c r="V9" s="541" t="s">
        <v>226</v>
      </c>
      <c r="W9" s="536" t="s">
        <v>102</v>
      </c>
      <c r="X9" s="543" t="s">
        <v>103</v>
      </c>
      <c r="Y9" s="536" t="s">
        <v>104</v>
      </c>
      <c r="Z9" s="541" t="s">
        <v>226</v>
      </c>
      <c r="AA9" s="536" t="s">
        <v>102</v>
      </c>
      <c r="AB9" s="543" t="s">
        <v>103</v>
      </c>
      <c r="AC9" s="536" t="s">
        <v>104</v>
      </c>
      <c r="AD9" s="541" t="s">
        <v>226</v>
      </c>
      <c r="AE9" s="536" t="s">
        <v>102</v>
      </c>
      <c r="AF9" s="543" t="s">
        <v>103</v>
      </c>
      <c r="AG9" s="536" t="s">
        <v>104</v>
      </c>
      <c r="AH9" s="541" t="s">
        <v>226</v>
      </c>
      <c r="AI9" s="536" t="s">
        <v>102</v>
      </c>
      <c r="AJ9" s="543" t="s">
        <v>103</v>
      </c>
      <c r="AK9" s="536" t="s">
        <v>104</v>
      </c>
      <c r="AL9" s="541" t="s">
        <v>226</v>
      </c>
      <c r="AM9" s="536" t="s">
        <v>102</v>
      </c>
      <c r="AN9" s="543" t="s">
        <v>103</v>
      </c>
      <c r="AO9" s="536" t="s">
        <v>104</v>
      </c>
      <c r="AP9" s="541" t="s">
        <v>226</v>
      </c>
      <c r="AQ9" s="536" t="s">
        <v>102</v>
      </c>
      <c r="AR9" s="543" t="s">
        <v>103</v>
      </c>
      <c r="AS9" s="536" t="s">
        <v>104</v>
      </c>
      <c r="AT9" s="541" t="s">
        <v>226</v>
      </c>
      <c r="AU9" s="536" t="s">
        <v>102</v>
      </c>
      <c r="AV9" s="543" t="s">
        <v>103</v>
      </c>
      <c r="AW9" s="536" t="s">
        <v>104</v>
      </c>
      <c r="AX9" s="541" t="s">
        <v>226</v>
      </c>
      <c r="AY9" s="535" t="s">
        <v>106</v>
      </c>
      <c r="AZ9" s="534" t="s">
        <v>107</v>
      </c>
      <c r="BA9" s="535" t="s">
        <v>108</v>
      </c>
    </row>
    <row r="10" spans="1:53" s="86" customFormat="1" ht="136.5" customHeight="1" thickBot="1" x14ac:dyDescent="0.35">
      <c r="A10" s="569"/>
      <c r="B10" s="647"/>
      <c r="C10" s="535"/>
      <c r="D10" s="295" t="s">
        <v>242</v>
      </c>
      <c r="E10" s="295" t="s">
        <v>100</v>
      </c>
      <c r="F10" s="564"/>
      <c r="G10" s="537"/>
      <c r="H10" s="544"/>
      <c r="I10" s="537"/>
      <c r="J10" s="553"/>
      <c r="K10" s="537"/>
      <c r="L10" s="544"/>
      <c r="M10" s="537"/>
      <c r="N10" s="542"/>
      <c r="O10" s="537"/>
      <c r="P10" s="544"/>
      <c r="Q10" s="537"/>
      <c r="R10" s="542"/>
      <c r="S10" s="537"/>
      <c r="T10" s="544"/>
      <c r="U10" s="537"/>
      <c r="V10" s="542"/>
      <c r="W10" s="537"/>
      <c r="X10" s="544"/>
      <c r="Y10" s="537"/>
      <c r="Z10" s="542"/>
      <c r="AA10" s="537"/>
      <c r="AB10" s="544"/>
      <c r="AC10" s="537"/>
      <c r="AD10" s="542"/>
      <c r="AE10" s="537"/>
      <c r="AF10" s="544"/>
      <c r="AG10" s="537"/>
      <c r="AH10" s="542"/>
      <c r="AI10" s="537"/>
      <c r="AJ10" s="544"/>
      <c r="AK10" s="537"/>
      <c r="AL10" s="542"/>
      <c r="AM10" s="537"/>
      <c r="AN10" s="544"/>
      <c r="AO10" s="537"/>
      <c r="AP10" s="542"/>
      <c r="AQ10" s="537"/>
      <c r="AR10" s="544"/>
      <c r="AS10" s="537"/>
      <c r="AT10" s="542"/>
      <c r="AU10" s="537"/>
      <c r="AV10" s="544"/>
      <c r="AW10" s="537"/>
      <c r="AX10" s="542"/>
      <c r="AY10" s="535"/>
      <c r="AZ10" s="644"/>
      <c r="BA10" s="535"/>
    </row>
    <row r="11" spans="1:53" s="84" customFormat="1" ht="23.25" customHeight="1" thickBot="1" x14ac:dyDescent="0.4">
      <c r="A11" s="170" t="s">
        <v>120</v>
      </c>
      <c r="B11" s="641" t="s">
        <v>109</v>
      </c>
      <c r="C11" s="642"/>
      <c r="D11" s="642"/>
      <c r="E11" s="642"/>
      <c r="F11" s="642"/>
      <c r="G11" s="642"/>
      <c r="H11" s="642"/>
      <c r="I11" s="642"/>
      <c r="J11" s="642"/>
      <c r="K11" s="642"/>
      <c r="L11" s="642"/>
      <c r="M11" s="642"/>
      <c r="N11" s="642"/>
      <c r="O11" s="642"/>
      <c r="P11" s="642"/>
      <c r="Q11" s="642"/>
      <c r="R11" s="642"/>
      <c r="S11" s="642"/>
      <c r="T11" s="642"/>
      <c r="U11" s="642"/>
      <c r="V11" s="642"/>
      <c r="W11" s="642"/>
      <c r="X11" s="642"/>
      <c r="Y11" s="642"/>
      <c r="Z11" s="642"/>
      <c r="AA11" s="642"/>
      <c r="AB11" s="642"/>
      <c r="AC11" s="642"/>
      <c r="AD11" s="642"/>
      <c r="AE11" s="642"/>
      <c r="AF11" s="642"/>
      <c r="AG11" s="642"/>
      <c r="AH11" s="642"/>
      <c r="AI11" s="642"/>
      <c r="AJ11" s="642"/>
      <c r="AK11" s="642"/>
      <c r="AL11" s="642"/>
      <c r="AM11" s="642"/>
      <c r="AN11" s="642"/>
      <c r="AO11" s="642"/>
      <c r="AP11" s="642"/>
      <c r="AQ11" s="642"/>
      <c r="AR11" s="642"/>
      <c r="AS11" s="642"/>
      <c r="AT11" s="642"/>
      <c r="AU11" s="642"/>
      <c r="AV11" s="642"/>
      <c r="AW11" s="642"/>
      <c r="AX11" s="642"/>
      <c r="AY11" s="642"/>
      <c r="AZ11" s="642"/>
      <c r="BA11" s="643"/>
    </row>
    <row r="12" spans="1:53" s="122" customFormat="1" ht="45.75" customHeight="1" thickBot="1" x14ac:dyDescent="0.4">
      <c r="A12" s="530" t="s">
        <v>116</v>
      </c>
      <c r="B12" s="515"/>
      <c r="C12" s="173"/>
      <c r="D12" s="174">
        <f>D13+D17</f>
        <v>12</v>
      </c>
      <c r="E12" s="171">
        <f>E13+E17</f>
        <v>300</v>
      </c>
      <c r="F12" s="171"/>
      <c r="G12" s="283"/>
      <c r="H12" s="171"/>
      <c r="I12" s="283"/>
      <c r="J12" s="171"/>
      <c r="K12" s="619">
        <f>K13+K17</f>
        <v>0</v>
      </c>
      <c r="L12" s="620"/>
      <c r="M12" s="621"/>
      <c r="N12" s="353">
        <f>N13+N17</f>
        <v>2</v>
      </c>
      <c r="O12" s="619">
        <f>O13+O17</f>
        <v>6</v>
      </c>
      <c r="P12" s="620"/>
      <c r="Q12" s="621"/>
      <c r="R12" s="355">
        <f>R13+R17</f>
        <v>5</v>
      </c>
      <c r="S12" s="619">
        <f>S13+S17</f>
        <v>0</v>
      </c>
      <c r="T12" s="620"/>
      <c r="U12" s="621"/>
      <c r="V12" s="171">
        <f>V13+V17</f>
        <v>0</v>
      </c>
      <c r="W12" s="619">
        <f>W13+W17</f>
        <v>16</v>
      </c>
      <c r="X12" s="620"/>
      <c r="Y12" s="621"/>
      <c r="Z12" s="171">
        <f>Z13+Z17</f>
        <v>5</v>
      </c>
      <c r="AA12" s="619">
        <f>AA13+AA17</f>
        <v>0</v>
      </c>
      <c r="AB12" s="620"/>
      <c r="AC12" s="621"/>
      <c r="AD12" s="171">
        <f>AD13+AD17</f>
        <v>0</v>
      </c>
      <c r="AE12" s="619">
        <f>AE13+AE17</f>
        <v>0</v>
      </c>
      <c r="AF12" s="620"/>
      <c r="AG12" s="621"/>
      <c r="AH12" s="171">
        <f>AH13+AH17</f>
        <v>0</v>
      </c>
      <c r="AI12" s="619">
        <f>AI13+AI17</f>
        <v>0</v>
      </c>
      <c r="AJ12" s="620"/>
      <c r="AK12" s="621"/>
      <c r="AL12" s="171">
        <f>AL13+AL17</f>
        <v>0</v>
      </c>
      <c r="AM12" s="619">
        <f>AM13+AM17</f>
        <v>0</v>
      </c>
      <c r="AN12" s="620"/>
      <c r="AO12" s="621"/>
      <c r="AP12" s="171">
        <f>AP13+AP17</f>
        <v>0</v>
      </c>
      <c r="AQ12" s="619">
        <f>AQ13+AQ17</f>
        <v>0</v>
      </c>
      <c r="AR12" s="620"/>
      <c r="AS12" s="621"/>
      <c r="AT12" s="171">
        <f>AT13+AT17</f>
        <v>0</v>
      </c>
      <c r="AU12" s="619">
        <f>AU13+AU17</f>
        <v>0</v>
      </c>
      <c r="AV12" s="620"/>
      <c r="AW12" s="621"/>
      <c r="AX12" s="171">
        <f>AX13+AX17</f>
        <v>0</v>
      </c>
      <c r="AY12" s="171"/>
      <c r="AZ12" s="172"/>
      <c r="BA12" s="173"/>
    </row>
    <row r="13" spans="1:53" s="121" customFormat="1" ht="40.5" customHeight="1" thickBot="1" x14ac:dyDescent="0.45">
      <c r="A13" s="356"/>
      <c r="B13" s="357" t="s">
        <v>44</v>
      </c>
      <c r="C13" s="173"/>
      <c r="D13" s="358">
        <f>SUM(D14:D16)</f>
        <v>7</v>
      </c>
      <c r="E13" s="358">
        <f>SUM(E14:E15)</f>
        <v>150</v>
      </c>
      <c r="F13" s="358"/>
      <c r="G13" s="358"/>
      <c r="H13" s="358"/>
      <c r="I13" s="358"/>
      <c r="J13" s="358"/>
      <c r="K13" s="616">
        <f>SUM(K14:M15)</f>
        <v>0</v>
      </c>
      <c r="L13" s="617"/>
      <c r="M13" s="618"/>
      <c r="N13" s="358">
        <f>SUM(N14:N16)</f>
        <v>2</v>
      </c>
      <c r="O13" s="616">
        <f>SUM(O14:Q15)</f>
        <v>0</v>
      </c>
      <c r="P13" s="617"/>
      <c r="Q13" s="618"/>
      <c r="R13" s="358">
        <f>SUM(R14:R15)</f>
        <v>0</v>
      </c>
      <c r="S13" s="616">
        <f>SUM(S14:U15)</f>
        <v>0</v>
      </c>
      <c r="T13" s="617"/>
      <c r="U13" s="618"/>
      <c r="V13" s="358">
        <f>SUM(V14:V15)</f>
        <v>0</v>
      </c>
      <c r="W13" s="616">
        <f>SUM(W14:Y15)</f>
        <v>16</v>
      </c>
      <c r="X13" s="617"/>
      <c r="Y13" s="618"/>
      <c r="Z13" s="358">
        <f>SUM(Z14:Z15)</f>
        <v>5</v>
      </c>
      <c r="AA13" s="616">
        <f>SUM(AA14:AC15)</f>
        <v>0</v>
      </c>
      <c r="AB13" s="617"/>
      <c r="AC13" s="618"/>
      <c r="AD13" s="358">
        <f>SUM(AD14:AD15)</f>
        <v>0</v>
      </c>
      <c r="AE13" s="616">
        <f>SUM(AE14:AG15)</f>
        <v>0</v>
      </c>
      <c r="AF13" s="617"/>
      <c r="AG13" s="618"/>
      <c r="AH13" s="358">
        <f>SUM(AH14:AH15)</f>
        <v>0</v>
      </c>
      <c r="AI13" s="616">
        <f>SUM(AI14:AK15)</f>
        <v>0</v>
      </c>
      <c r="AJ13" s="617"/>
      <c r="AK13" s="618"/>
      <c r="AL13" s="358">
        <f>SUM(AL14:AL15)</f>
        <v>0</v>
      </c>
      <c r="AM13" s="616">
        <f>SUM(AM14:AO15)</f>
        <v>0</v>
      </c>
      <c r="AN13" s="617"/>
      <c r="AO13" s="618"/>
      <c r="AP13" s="358">
        <f>SUM(AP14:AP15)</f>
        <v>0</v>
      </c>
      <c r="AQ13" s="616">
        <f>SUM(AQ14:AS15)</f>
        <v>0</v>
      </c>
      <c r="AR13" s="617"/>
      <c r="AS13" s="618"/>
      <c r="AT13" s="358">
        <f>SUM(AT14:AT15)</f>
        <v>0</v>
      </c>
      <c r="AU13" s="616">
        <f>SUM(AU14:AW15)</f>
        <v>0</v>
      </c>
      <c r="AV13" s="617"/>
      <c r="AW13" s="618"/>
      <c r="AX13" s="358">
        <f>SUM(AX14:AX15)</f>
        <v>0</v>
      </c>
      <c r="AY13" s="174"/>
      <c r="AZ13" s="118"/>
      <c r="BA13" s="173"/>
    </row>
    <row r="14" spans="1:53" s="121" customFormat="1" ht="49.5" customHeight="1" x14ac:dyDescent="0.4">
      <c r="A14" s="186" t="s">
        <v>183</v>
      </c>
      <c r="B14" s="147" t="s">
        <v>178</v>
      </c>
      <c r="C14" s="175" t="s">
        <v>180</v>
      </c>
      <c r="D14" s="176">
        <v>3</v>
      </c>
      <c r="E14" s="177">
        <f>D14*30</f>
        <v>90</v>
      </c>
      <c r="F14" s="177">
        <f t="shared" ref="F14:F15" si="0">G14+H14+I14</f>
        <v>10</v>
      </c>
      <c r="G14" s="178">
        <v>4</v>
      </c>
      <c r="H14" s="177"/>
      <c r="I14" s="178">
        <v>6</v>
      </c>
      <c r="J14" s="177">
        <f t="shared" ref="J14:J15" si="1">E14-F14</f>
        <v>80</v>
      </c>
      <c r="K14" s="182"/>
      <c r="L14" s="188"/>
      <c r="M14" s="189"/>
      <c r="N14" s="359"/>
      <c r="O14" s="182"/>
      <c r="P14" s="188"/>
      <c r="Q14" s="189"/>
      <c r="R14" s="359"/>
      <c r="S14" s="182"/>
      <c r="T14" s="188"/>
      <c r="U14" s="189"/>
      <c r="V14" s="359"/>
      <c r="W14" s="182">
        <v>4</v>
      </c>
      <c r="X14" s="188"/>
      <c r="Y14" s="189">
        <v>6</v>
      </c>
      <c r="Z14" s="359">
        <v>3</v>
      </c>
      <c r="AA14" s="179"/>
      <c r="AB14" s="188"/>
      <c r="AC14" s="183"/>
      <c r="AD14" s="359"/>
      <c r="AE14" s="190"/>
      <c r="AF14" s="188"/>
      <c r="AG14" s="181"/>
      <c r="AH14" s="359"/>
      <c r="AI14" s="190"/>
      <c r="AJ14" s="188"/>
      <c r="AK14" s="183"/>
      <c r="AL14" s="359"/>
      <c r="AM14" s="179"/>
      <c r="AN14" s="180"/>
      <c r="AO14" s="183"/>
      <c r="AP14" s="192"/>
      <c r="AQ14" s="190"/>
      <c r="AR14" s="188"/>
      <c r="AS14" s="183"/>
      <c r="AT14" s="359"/>
      <c r="AU14" s="179"/>
      <c r="AV14" s="180"/>
      <c r="AW14" s="183"/>
      <c r="AX14" s="192"/>
      <c r="AY14" s="191">
        <v>4</v>
      </c>
      <c r="AZ14" s="187"/>
      <c r="BA14" s="313" t="s">
        <v>244</v>
      </c>
    </row>
    <row r="15" spans="1:53" s="121" customFormat="1" ht="31.5" customHeight="1" x14ac:dyDescent="0.4">
      <c r="A15" s="186" t="s">
        <v>185</v>
      </c>
      <c r="B15" s="156" t="s">
        <v>179</v>
      </c>
      <c r="C15" s="175" t="s">
        <v>180</v>
      </c>
      <c r="D15" s="187">
        <v>2</v>
      </c>
      <c r="E15" s="177">
        <f>D15*30</f>
        <v>60</v>
      </c>
      <c r="F15" s="177">
        <f t="shared" si="0"/>
        <v>6</v>
      </c>
      <c r="G15" s="178">
        <v>4</v>
      </c>
      <c r="H15" s="177"/>
      <c r="I15" s="178">
        <v>2</v>
      </c>
      <c r="J15" s="177">
        <f t="shared" si="1"/>
        <v>54</v>
      </c>
      <c r="K15" s="182"/>
      <c r="L15" s="188"/>
      <c r="M15" s="264"/>
      <c r="N15" s="359"/>
      <c r="O15" s="182"/>
      <c r="P15" s="188"/>
      <c r="Q15" s="264"/>
      <c r="R15" s="359"/>
      <c r="S15" s="182"/>
      <c r="T15" s="188"/>
      <c r="U15" s="264"/>
      <c r="V15" s="359"/>
      <c r="W15" s="182">
        <v>4</v>
      </c>
      <c r="X15" s="188"/>
      <c r="Y15" s="378">
        <v>2</v>
      </c>
      <c r="Z15" s="359">
        <v>2</v>
      </c>
      <c r="AA15" s="179"/>
      <c r="AB15" s="188"/>
      <c r="AC15" s="183"/>
      <c r="AD15" s="359"/>
      <c r="AE15" s="190"/>
      <c r="AF15" s="188"/>
      <c r="AG15" s="181"/>
      <c r="AH15" s="359"/>
      <c r="AI15" s="190"/>
      <c r="AJ15" s="188"/>
      <c r="AK15" s="183"/>
      <c r="AL15" s="359"/>
      <c r="AM15" s="179"/>
      <c r="AN15" s="180"/>
      <c r="AO15" s="183"/>
      <c r="AP15" s="192"/>
      <c r="AQ15" s="190"/>
      <c r="AR15" s="188"/>
      <c r="AS15" s="183"/>
      <c r="AT15" s="359"/>
      <c r="AU15" s="179"/>
      <c r="AV15" s="180"/>
      <c r="AW15" s="183"/>
      <c r="AX15" s="192"/>
      <c r="AY15" s="191">
        <v>4</v>
      </c>
      <c r="AZ15" s="187"/>
      <c r="BA15" s="176"/>
    </row>
    <row r="16" spans="1:53" s="121" customFormat="1" ht="49.5" customHeight="1" thickBot="1" x14ac:dyDescent="0.4">
      <c r="A16" s="186" t="s">
        <v>223</v>
      </c>
      <c r="B16" s="217" t="s">
        <v>250</v>
      </c>
      <c r="C16" s="175" t="s">
        <v>180</v>
      </c>
      <c r="D16" s="187">
        <v>2</v>
      </c>
      <c r="E16" s="177">
        <f>D16*30</f>
        <v>60</v>
      </c>
      <c r="F16" s="177">
        <f t="shared" ref="F16" si="2">G16+H16+I16</f>
        <v>6</v>
      </c>
      <c r="G16" s="178">
        <v>4</v>
      </c>
      <c r="H16" s="177"/>
      <c r="I16" s="178">
        <v>2</v>
      </c>
      <c r="J16" s="177">
        <f t="shared" ref="J16" si="3">E16-F16</f>
        <v>54</v>
      </c>
      <c r="K16" s="182">
        <v>4</v>
      </c>
      <c r="L16" s="188"/>
      <c r="M16" s="378">
        <v>2</v>
      </c>
      <c r="N16" s="359">
        <v>2</v>
      </c>
      <c r="O16" s="182"/>
      <c r="P16" s="188"/>
      <c r="Q16" s="264"/>
      <c r="R16" s="359"/>
      <c r="S16" s="182"/>
      <c r="T16" s="188"/>
      <c r="U16" s="264"/>
      <c r="V16" s="359"/>
      <c r="W16" s="182"/>
      <c r="X16" s="188"/>
      <c r="Y16" s="264"/>
      <c r="Z16" s="359"/>
      <c r="AA16" s="179"/>
      <c r="AB16" s="188"/>
      <c r="AC16" s="183"/>
      <c r="AD16" s="359"/>
      <c r="AE16" s="190"/>
      <c r="AF16" s="188"/>
      <c r="AG16" s="181"/>
      <c r="AH16" s="359"/>
      <c r="AI16" s="190"/>
      <c r="AJ16" s="188"/>
      <c r="AK16" s="183"/>
      <c r="AL16" s="359"/>
      <c r="AM16" s="179"/>
      <c r="AN16" s="180"/>
      <c r="AO16" s="183"/>
      <c r="AP16" s="192"/>
      <c r="AQ16" s="190"/>
      <c r="AR16" s="188"/>
      <c r="AS16" s="183"/>
      <c r="AT16" s="359"/>
      <c r="AU16" s="179"/>
      <c r="AV16" s="180"/>
      <c r="AW16" s="183"/>
      <c r="AX16" s="192"/>
      <c r="AY16" s="191">
        <v>1</v>
      </c>
      <c r="AZ16" s="187"/>
      <c r="BA16" s="313" t="s">
        <v>244</v>
      </c>
    </row>
    <row r="17" spans="1:53" s="121" customFormat="1" ht="30" customHeight="1" thickBot="1" x14ac:dyDescent="0.45">
      <c r="A17" s="360"/>
      <c r="B17" s="361" t="s">
        <v>182</v>
      </c>
      <c r="C17" s="173"/>
      <c r="D17" s="282">
        <v>5</v>
      </c>
      <c r="E17" s="282">
        <f>D17*30</f>
        <v>150</v>
      </c>
      <c r="F17" s="282"/>
      <c r="G17" s="282"/>
      <c r="H17" s="282"/>
      <c r="I17" s="282"/>
      <c r="J17" s="282"/>
      <c r="K17" s="616">
        <f>SUM(K18:M24)</f>
        <v>0</v>
      </c>
      <c r="L17" s="617"/>
      <c r="M17" s="618"/>
      <c r="N17" s="352">
        <f>SUM(N18:N24)</f>
        <v>0</v>
      </c>
      <c r="O17" s="616">
        <f>SUM(O19:Q19)</f>
        <v>6</v>
      </c>
      <c r="P17" s="617"/>
      <c r="Q17" s="618"/>
      <c r="R17" s="362">
        <v>5</v>
      </c>
      <c r="S17" s="619">
        <f>SUM(S18:U24)</f>
        <v>0</v>
      </c>
      <c r="T17" s="620"/>
      <c r="U17" s="621"/>
      <c r="V17" s="174">
        <f>SUM(V18:V24)</f>
        <v>0</v>
      </c>
      <c r="W17" s="619">
        <f>SUM(W19:Y19)</f>
        <v>0</v>
      </c>
      <c r="X17" s="620"/>
      <c r="Y17" s="621"/>
      <c r="Z17" s="174">
        <f>SUM(Z19:Z19)</f>
        <v>0</v>
      </c>
      <c r="AA17" s="619">
        <f>SUM(AA19:AC19)</f>
        <v>0</v>
      </c>
      <c r="AB17" s="620"/>
      <c r="AC17" s="621"/>
      <c r="AD17" s="174">
        <f>SUM(AD19:AD19)</f>
        <v>0</v>
      </c>
      <c r="AE17" s="616">
        <f>SUM(AE19:AG19)</f>
        <v>0</v>
      </c>
      <c r="AF17" s="617"/>
      <c r="AG17" s="618"/>
      <c r="AH17" s="174">
        <f>SUM(AH19:AH19)</f>
        <v>0</v>
      </c>
      <c r="AI17" s="616">
        <f>SUM(AI19:AK19)</f>
        <v>0</v>
      </c>
      <c r="AJ17" s="617"/>
      <c r="AK17" s="618"/>
      <c r="AL17" s="174">
        <f>SUM(AL19:AL19)</f>
        <v>0</v>
      </c>
      <c r="AM17" s="619">
        <f>SUM(AM19:AO19)</f>
        <v>0</v>
      </c>
      <c r="AN17" s="620"/>
      <c r="AO17" s="621"/>
      <c r="AP17" s="171">
        <f>SUM(AP19:AP19)</f>
        <v>0</v>
      </c>
      <c r="AQ17" s="616">
        <f>SUM(AQ19:AS19)</f>
        <v>0</v>
      </c>
      <c r="AR17" s="617"/>
      <c r="AS17" s="618"/>
      <c r="AT17" s="174">
        <f>SUM(AT19:AT19)</f>
        <v>0</v>
      </c>
      <c r="AU17" s="619">
        <f>SUM(AU19:AW19)</f>
        <v>0</v>
      </c>
      <c r="AV17" s="620"/>
      <c r="AW17" s="621"/>
      <c r="AX17" s="171">
        <f>SUM(AX19:AX19)</f>
        <v>0</v>
      </c>
      <c r="AY17" s="174"/>
      <c r="AZ17" s="172"/>
      <c r="BA17" s="173"/>
    </row>
    <row r="18" spans="1:53" s="122" customFormat="1" ht="43.5" customHeight="1" x14ac:dyDescent="0.4">
      <c r="A18" s="263" t="s">
        <v>135</v>
      </c>
      <c r="B18" s="156" t="s">
        <v>184</v>
      </c>
      <c r="C18" s="175" t="s">
        <v>225</v>
      </c>
      <c r="D18" s="176">
        <v>3</v>
      </c>
      <c r="E18" s="177">
        <f t="shared" ref="E18:E19" si="4">D18*30</f>
        <v>90</v>
      </c>
      <c r="F18" s="177">
        <f t="shared" ref="F18:F19" si="5">G18+H18+I18</f>
        <v>10</v>
      </c>
      <c r="G18" s="178">
        <v>4</v>
      </c>
      <c r="H18" s="177"/>
      <c r="I18" s="178">
        <v>6</v>
      </c>
      <c r="J18" s="177">
        <f t="shared" ref="J18:J19" si="6">E18-F18</f>
        <v>80</v>
      </c>
      <c r="K18" s="179"/>
      <c r="L18" s="180"/>
      <c r="M18" s="181"/>
      <c r="N18" s="359"/>
      <c r="O18" s="179">
        <v>4</v>
      </c>
      <c r="P18" s="180"/>
      <c r="Q18" s="181">
        <v>6</v>
      </c>
      <c r="R18" s="359">
        <v>3</v>
      </c>
      <c r="S18" s="179"/>
      <c r="T18" s="180"/>
      <c r="U18" s="181"/>
      <c r="V18" s="359"/>
      <c r="W18" s="179"/>
      <c r="X18" s="180"/>
      <c r="Y18" s="181"/>
      <c r="Z18" s="359"/>
      <c r="AA18" s="179"/>
      <c r="AB18" s="180"/>
      <c r="AC18" s="183"/>
      <c r="AD18" s="192"/>
      <c r="AE18" s="184"/>
      <c r="AF18" s="180"/>
      <c r="AG18" s="183" t="s">
        <v>1</v>
      </c>
      <c r="AH18" s="192"/>
      <c r="AI18" s="184"/>
      <c r="AJ18" s="180"/>
      <c r="AK18" s="183"/>
      <c r="AL18" s="192"/>
      <c r="AM18" s="179"/>
      <c r="AN18" s="180"/>
      <c r="AO18" s="183"/>
      <c r="AP18" s="192"/>
      <c r="AQ18" s="184"/>
      <c r="AR18" s="180"/>
      <c r="AS18" s="183"/>
      <c r="AT18" s="192"/>
      <c r="AU18" s="179"/>
      <c r="AV18" s="180"/>
      <c r="AW18" s="183"/>
      <c r="AX18" s="192"/>
      <c r="AY18" s="177">
        <v>2</v>
      </c>
      <c r="AZ18" s="185"/>
      <c r="BA18" s="192"/>
    </row>
    <row r="19" spans="1:53" s="121" customFormat="1" ht="42.75" customHeight="1" x14ac:dyDescent="0.4">
      <c r="A19" s="271" t="s">
        <v>148</v>
      </c>
      <c r="B19" s="269" t="s">
        <v>181</v>
      </c>
      <c r="C19" s="175" t="s">
        <v>187</v>
      </c>
      <c r="D19" s="661">
        <v>2</v>
      </c>
      <c r="E19" s="657">
        <f t="shared" si="4"/>
        <v>60</v>
      </c>
      <c r="F19" s="657">
        <f t="shared" si="5"/>
        <v>6</v>
      </c>
      <c r="G19" s="657">
        <v>4</v>
      </c>
      <c r="H19" s="657"/>
      <c r="I19" s="657">
        <v>2</v>
      </c>
      <c r="J19" s="659">
        <f t="shared" si="6"/>
        <v>54</v>
      </c>
      <c r="K19" s="196"/>
      <c r="L19" s="197"/>
      <c r="M19" s="198"/>
      <c r="N19" s="363"/>
      <c r="O19" s="663">
        <v>4</v>
      </c>
      <c r="P19" s="665"/>
      <c r="Q19" s="669">
        <v>2</v>
      </c>
      <c r="R19" s="661">
        <v>2</v>
      </c>
      <c r="S19" s="663"/>
      <c r="T19" s="665"/>
      <c r="U19" s="667"/>
      <c r="V19" s="661"/>
      <c r="W19" s="199"/>
      <c r="X19" s="197"/>
      <c r="Y19" s="198"/>
      <c r="Z19" s="364"/>
      <c r="AA19" s="199"/>
      <c r="AB19" s="197"/>
      <c r="AC19" s="198"/>
      <c r="AD19" s="191"/>
      <c r="AE19" s="196"/>
      <c r="AF19" s="197"/>
      <c r="AG19" s="200"/>
      <c r="AH19" s="191"/>
      <c r="AI19" s="196"/>
      <c r="AJ19" s="197"/>
      <c r="AK19" s="198"/>
      <c r="AL19" s="191"/>
      <c r="AM19" s="199"/>
      <c r="AN19" s="201"/>
      <c r="AO19" s="198"/>
      <c r="AP19" s="365"/>
      <c r="AQ19" s="196"/>
      <c r="AR19" s="197"/>
      <c r="AS19" s="198"/>
      <c r="AT19" s="191"/>
      <c r="AU19" s="199"/>
      <c r="AV19" s="201"/>
      <c r="AW19" s="198"/>
      <c r="AX19" s="365"/>
      <c r="AY19" s="661">
        <v>2</v>
      </c>
      <c r="AZ19" s="203"/>
      <c r="BA19" s="175"/>
    </row>
    <row r="20" spans="1:53" s="121" customFormat="1" ht="42.75" customHeight="1" x14ac:dyDescent="0.4">
      <c r="A20" s="271" t="s">
        <v>211</v>
      </c>
      <c r="B20" s="156" t="s">
        <v>190</v>
      </c>
      <c r="C20" s="175" t="s">
        <v>225</v>
      </c>
      <c r="D20" s="662"/>
      <c r="E20" s="658"/>
      <c r="F20" s="658"/>
      <c r="G20" s="658"/>
      <c r="H20" s="658"/>
      <c r="I20" s="658"/>
      <c r="J20" s="660"/>
      <c r="K20" s="196"/>
      <c r="L20" s="197"/>
      <c r="M20" s="198"/>
      <c r="N20" s="363"/>
      <c r="O20" s="664"/>
      <c r="P20" s="666"/>
      <c r="Q20" s="670"/>
      <c r="R20" s="662"/>
      <c r="S20" s="664"/>
      <c r="T20" s="666"/>
      <c r="U20" s="668"/>
      <c r="V20" s="662"/>
      <c r="W20" s="265"/>
      <c r="X20" s="197"/>
      <c r="Y20" s="266"/>
      <c r="Z20" s="364"/>
      <c r="AA20" s="265"/>
      <c r="AB20" s="197"/>
      <c r="AC20" s="266"/>
      <c r="AD20" s="191"/>
      <c r="AE20" s="196"/>
      <c r="AF20" s="197"/>
      <c r="AG20" s="267"/>
      <c r="AH20" s="191"/>
      <c r="AI20" s="196"/>
      <c r="AJ20" s="197"/>
      <c r="AK20" s="266"/>
      <c r="AL20" s="191"/>
      <c r="AM20" s="265"/>
      <c r="AN20" s="201"/>
      <c r="AO20" s="266"/>
      <c r="AP20" s="365"/>
      <c r="AQ20" s="196"/>
      <c r="AR20" s="197"/>
      <c r="AS20" s="266"/>
      <c r="AT20" s="191"/>
      <c r="AU20" s="265"/>
      <c r="AV20" s="201"/>
      <c r="AW20" s="266"/>
      <c r="AX20" s="365"/>
      <c r="AY20" s="662"/>
      <c r="AZ20" s="268"/>
      <c r="BA20" s="236"/>
    </row>
    <row r="21" spans="1:53" s="121" customFormat="1" ht="23.25" customHeight="1" x14ac:dyDescent="0.4">
      <c r="A21" s="271" t="s">
        <v>212</v>
      </c>
      <c r="B21" s="156" t="s">
        <v>237</v>
      </c>
      <c r="C21" s="671" t="s">
        <v>180</v>
      </c>
      <c r="D21" s="662"/>
      <c r="E21" s="658"/>
      <c r="F21" s="658"/>
      <c r="G21" s="658"/>
      <c r="H21" s="658"/>
      <c r="I21" s="658"/>
      <c r="J21" s="660"/>
      <c r="K21" s="190"/>
      <c r="L21" s="188"/>
      <c r="M21" s="189"/>
      <c r="N21" s="359"/>
      <c r="O21" s="664"/>
      <c r="P21" s="666"/>
      <c r="Q21" s="670"/>
      <c r="R21" s="662"/>
      <c r="S21" s="664"/>
      <c r="T21" s="666"/>
      <c r="U21" s="668"/>
      <c r="V21" s="662"/>
      <c r="W21" s="179"/>
      <c r="X21" s="188"/>
      <c r="Y21" s="183"/>
      <c r="Z21" s="359"/>
      <c r="AA21" s="179"/>
      <c r="AB21" s="188"/>
      <c r="AC21" s="183"/>
      <c r="AD21" s="359"/>
      <c r="AE21" s="190"/>
      <c r="AF21" s="188"/>
      <c r="AG21" s="181"/>
      <c r="AH21" s="359"/>
      <c r="AI21" s="190"/>
      <c r="AJ21" s="188"/>
      <c r="AK21" s="183"/>
      <c r="AL21" s="359"/>
      <c r="AM21" s="179"/>
      <c r="AN21" s="180"/>
      <c r="AO21" s="183"/>
      <c r="AP21" s="192"/>
      <c r="AQ21" s="190"/>
      <c r="AR21" s="188"/>
      <c r="AS21" s="183"/>
      <c r="AT21" s="359"/>
      <c r="AU21" s="179"/>
      <c r="AV21" s="180"/>
      <c r="AW21" s="183"/>
      <c r="AX21" s="192"/>
      <c r="AY21" s="662"/>
      <c r="AZ21" s="202"/>
      <c r="BA21" s="191"/>
    </row>
    <row r="22" spans="1:53" s="121" customFormat="1" ht="23.25" customHeight="1" x14ac:dyDescent="0.4">
      <c r="A22" s="271" t="s">
        <v>213</v>
      </c>
      <c r="B22" s="156" t="s">
        <v>189</v>
      </c>
      <c r="C22" s="672"/>
      <c r="D22" s="662"/>
      <c r="E22" s="658"/>
      <c r="F22" s="658"/>
      <c r="G22" s="658"/>
      <c r="H22" s="658"/>
      <c r="I22" s="658"/>
      <c r="J22" s="660"/>
      <c r="K22" s="190"/>
      <c r="L22" s="188"/>
      <c r="M22" s="189"/>
      <c r="N22" s="359"/>
      <c r="O22" s="664"/>
      <c r="P22" s="666"/>
      <c r="Q22" s="670"/>
      <c r="R22" s="662"/>
      <c r="S22" s="664"/>
      <c r="T22" s="666"/>
      <c r="U22" s="668"/>
      <c r="V22" s="662"/>
      <c r="W22" s="179"/>
      <c r="X22" s="188"/>
      <c r="Y22" s="183"/>
      <c r="Z22" s="359"/>
      <c r="AA22" s="179"/>
      <c r="AB22" s="188"/>
      <c r="AC22" s="183"/>
      <c r="AD22" s="359"/>
      <c r="AE22" s="190"/>
      <c r="AF22" s="188"/>
      <c r="AG22" s="181"/>
      <c r="AH22" s="359"/>
      <c r="AI22" s="190"/>
      <c r="AJ22" s="188"/>
      <c r="AK22" s="183"/>
      <c r="AL22" s="359"/>
      <c r="AM22" s="179"/>
      <c r="AN22" s="180"/>
      <c r="AO22" s="183"/>
      <c r="AP22" s="192"/>
      <c r="AQ22" s="190"/>
      <c r="AR22" s="188"/>
      <c r="AS22" s="183"/>
      <c r="AT22" s="359"/>
      <c r="AU22" s="179"/>
      <c r="AV22" s="180"/>
      <c r="AW22" s="183"/>
      <c r="AX22" s="192"/>
      <c r="AY22" s="662"/>
      <c r="AZ22" s="202"/>
      <c r="BA22" s="191"/>
    </row>
    <row r="23" spans="1:53" s="121" customFormat="1" ht="23.25" customHeight="1" x14ac:dyDescent="0.4">
      <c r="A23" s="271" t="s">
        <v>214</v>
      </c>
      <c r="B23" s="156" t="s">
        <v>238</v>
      </c>
      <c r="C23" s="672"/>
      <c r="D23" s="662"/>
      <c r="E23" s="658"/>
      <c r="F23" s="658"/>
      <c r="G23" s="658"/>
      <c r="H23" s="658"/>
      <c r="I23" s="658"/>
      <c r="J23" s="660"/>
      <c r="K23" s="190"/>
      <c r="L23" s="188"/>
      <c r="M23" s="189"/>
      <c r="N23" s="359"/>
      <c r="O23" s="664"/>
      <c r="P23" s="666"/>
      <c r="Q23" s="670"/>
      <c r="R23" s="662"/>
      <c r="S23" s="664"/>
      <c r="T23" s="666"/>
      <c r="U23" s="668"/>
      <c r="V23" s="662"/>
      <c r="W23" s="179"/>
      <c r="X23" s="188"/>
      <c r="Y23" s="183"/>
      <c r="Z23" s="359"/>
      <c r="AA23" s="179"/>
      <c r="AB23" s="188"/>
      <c r="AC23" s="183"/>
      <c r="AD23" s="359"/>
      <c r="AE23" s="190"/>
      <c r="AF23" s="188"/>
      <c r="AG23" s="181"/>
      <c r="AH23" s="359"/>
      <c r="AI23" s="190"/>
      <c r="AJ23" s="188"/>
      <c r="AK23" s="183"/>
      <c r="AL23" s="359"/>
      <c r="AM23" s="179"/>
      <c r="AN23" s="180"/>
      <c r="AO23" s="183"/>
      <c r="AP23" s="192"/>
      <c r="AQ23" s="190"/>
      <c r="AR23" s="188"/>
      <c r="AS23" s="183"/>
      <c r="AT23" s="359"/>
      <c r="AU23" s="179"/>
      <c r="AV23" s="180"/>
      <c r="AW23" s="183"/>
      <c r="AX23" s="192"/>
      <c r="AY23" s="662"/>
      <c r="AZ23" s="202"/>
      <c r="BA23" s="191"/>
    </row>
    <row r="24" spans="1:53" s="121" customFormat="1" ht="20.25" customHeight="1" thickBot="1" x14ac:dyDescent="0.45">
      <c r="A24" s="272" t="s">
        <v>215</v>
      </c>
      <c r="B24" s="156" t="s">
        <v>191</v>
      </c>
      <c r="C24" s="672"/>
      <c r="D24" s="662"/>
      <c r="E24" s="658"/>
      <c r="F24" s="658"/>
      <c r="G24" s="658"/>
      <c r="H24" s="658"/>
      <c r="I24" s="658"/>
      <c r="J24" s="660"/>
      <c r="K24" s="190"/>
      <c r="L24" s="188"/>
      <c r="M24" s="189"/>
      <c r="N24" s="359"/>
      <c r="O24" s="664"/>
      <c r="P24" s="666"/>
      <c r="Q24" s="670"/>
      <c r="R24" s="662"/>
      <c r="S24" s="664"/>
      <c r="T24" s="666"/>
      <c r="U24" s="668"/>
      <c r="V24" s="662"/>
      <c r="W24" s="179"/>
      <c r="X24" s="188"/>
      <c r="Y24" s="183"/>
      <c r="Z24" s="359"/>
      <c r="AA24" s="179"/>
      <c r="AB24" s="188"/>
      <c r="AC24" s="183"/>
      <c r="AD24" s="359"/>
      <c r="AE24" s="190"/>
      <c r="AF24" s="188"/>
      <c r="AG24" s="181"/>
      <c r="AH24" s="359"/>
      <c r="AI24" s="190"/>
      <c r="AJ24" s="188"/>
      <c r="AK24" s="183"/>
      <c r="AL24" s="359"/>
      <c r="AM24" s="179"/>
      <c r="AN24" s="180"/>
      <c r="AO24" s="183"/>
      <c r="AP24" s="192"/>
      <c r="AQ24" s="190"/>
      <c r="AR24" s="188"/>
      <c r="AS24" s="183"/>
      <c r="AT24" s="359"/>
      <c r="AU24" s="179"/>
      <c r="AV24" s="180"/>
      <c r="AW24" s="183"/>
      <c r="AX24" s="192"/>
      <c r="AY24" s="662"/>
      <c r="AZ24" s="187"/>
      <c r="BA24" s="176"/>
    </row>
    <row r="25" spans="1:53" s="205" customFormat="1" ht="21.75" customHeight="1" thickBot="1" x14ac:dyDescent="0.4">
      <c r="A25" s="270" t="s">
        <v>125</v>
      </c>
      <c r="B25" s="527" t="s">
        <v>111</v>
      </c>
      <c r="C25" s="528"/>
      <c r="D25" s="653"/>
      <c r="E25" s="653"/>
      <c r="F25" s="653"/>
      <c r="G25" s="653"/>
      <c r="H25" s="653"/>
      <c r="I25" s="653"/>
      <c r="J25" s="653"/>
      <c r="K25" s="654"/>
      <c r="L25" s="654"/>
      <c r="M25" s="654"/>
      <c r="N25" s="528"/>
      <c r="O25" s="528"/>
      <c r="P25" s="528"/>
      <c r="Q25" s="528"/>
      <c r="R25" s="528"/>
      <c r="S25" s="528"/>
      <c r="T25" s="528"/>
      <c r="U25" s="528"/>
      <c r="V25" s="528"/>
      <c r="W25" s="528"/>
      <c r="X25" s="528"/>
      <c r="Y25" s="528"/>
      <c r="Z25" s="528"/>
      <c r="AA25" s="528"/>
      <c r="AB25" s="528"/>
      <c r="AC25" s="528"/>
      <c r="AD25" s="528"/>
      <c r="AE25" s="528"/>
      <c r="AF25" s="528"/>
      <c r="AG25" s="528"/>
      <c r="AH25" s="528"/>
      <c r="AI25" s="528"/>
      <c r="AJ25" s="528"/>
      <c r="AK25" s="528"/>
      <c r="AL25" s="528"/>
      <c r="AM25" s="528"/>
      <c r="AN25" s="528"/>
      <c r="AO25" s="528"/>
      <c r="AP25" s="528"/>
      <c r="AQ25" s="528"/>
      <c r="AR25" s="528"/>
      <c r="AS25" s="528"/>
      <c r="AT25" s="528"/>
      <c r="AU25" s="528"/>
      <c r="AV25" s="528"/>
      <c r="AW25" s="528"/>
      <c r="AX25" s="528"/>
      <c r="AY25" s="528"/>
      <c r="AZ25" s="528"/>
      <c r="BA25" s="529"/>
    </row>
    <row r="26" spans="1:53" s="167" customFormat="1" ht="47.25" customHeight="1" thickBot="1" x14ac:dyDescent="0.45">
      <c r="A26" s="530" t="s">
        <v>116</v>
      </c>
      <c r="B26" s="515"/>
      <c r="C26" s="173"/>
      <c r="D26" s="174">
        <f>D27+D33</f>
        <v>25</v>
      </c>
      <c r="E26" s="171">
        <f>E27+E28</f>
        <v>600</v>
      </c>
      <c r="F26" s="171"/>
      <c r="G26" s="283"/>
      <c r="H26" s="171"/>
      <c r="I26" s="283"/>
      <c r="J26" s="171"/>
      <c r="K26" s="619">
        <f>K27+K33</f>
        <v>0</v>
      </c>
      <c r="L26" s="620"/>
      <c r="M26" s="621"/>
      <c r="N26" s="353">
        <f>N27+N33</f>
        <v>0</v>
      </c>
      <c r="O26" s="619">
        <f>O27+O33</f>
        <v>72</v>
      </c>
      <c r="P26" s="620"/>
      <c r="Q26" s="621"/>
      <c r="R26" s="353">
        <f>R27+R33</f>
        <v>20</v>
      </c>
      <c r="S26" s="619">
        <f>S27+S33</f>
        <v>14</v>
      </c>
      <c r="T26" s="620"/>
      <c r="U26" s="621"/>
      <c r="V26" s="353">
        <f>V27+V33</f>
        <v>5</v>
      </c>
      <c r="W26" s="619">
        <f>W27+W33</f>
        <v>0</v>
      </c>
      <c r="X26" s="620"/>
      <c r="Y26" s="621"/>
      <c r="Z26" s="353">
        <f>Z27+Z33</f>
        <v>0</v>
      </c>
      <c r="AA26" s="619">
        <f>AA27+AA33</f>
        <v>0</v>
      </c>
      <c r="AB26" s="620"/>
      <c r="AC26" s="621"/>
      <c r="AD26" s="353">
        <f>AD27+AD33</f>
        <v>0</v>
      </c>
      <c r="AE26" s="619">
        <f>AE27+AE33</f>
        <v>0</v>
      </c>
      <c r="AF26" s="620"/>
      <c r="AG26" s="621"/>
      <c r="AH26" s="353">
        <f>AH27+AH33</f>
        <v>0</v>
      </c>
      <c r="AI26" s="619">
        <f>AI27+AI33</f>
        <v>0</v>
      </c>
      <c r="AJ26" s="620"/>
      <c r="AK26" s="621"/>
      <c r="AL26" s="353">
        <f>AL27+AL33</f>
        <v>0</v>
      </c>
      <c r="AM26" s="619">
        <f>AM27+AM33</f>
        <v>0</v>
      </c>
      <c r="AN26" s="620"/>
      <c r="AO26" s="621"/>
      <c r="AP26" s="353">
        <f>AP27+AP33</f>
        <v>0</v>
      </c>
      <c r="AQ26" s="619">
        <f>AQ27+AQ33</f>
        <v>0</v>
      </c>
      <c r="AR26" s="620"/>
      <c r="AS26" s="621"/>
      <c r="AT26" s="353">
        <f>AT27+AT33</f>
        <v>0</v>
      </c>
      <c r="AU26" s="619">
        <f>AU27+AU33</f>
        <v>0</v>
      </c>
      <c r="AV26" s="620"/>
      <c r="AW26" s="621"/>
      <c r="AX26" s="353">
        <f>AX27+AX33</f>
        <v>0</v>
      </c>
      <c r="AY26" s="171"/>
      <c r="AZ26" s="172"/>
      <c r="BA26" s="173"/>
    </row>
    <row r="27" spans="1:53" s="168" customFormat="1" ht="40.5" customHeight="1" thickBot="1" x14ac:dyDescent="0.45">
      <c r="A27" s="356"/>
      <c r="B27" s="357" t="s">
        <v>44</v>
      </c>
      <c r="C27" s="173"/>
      <c r="D27" s="358">
        <f>SUM(D29:D32)</f>
        <v>20</v>
      </c>
      <c r="E27" s="358">
        <f>SUM(E29:E32)</f>
        <v>600</v>
      </c>
      <c r="F27" s="358"/>
      <c r="G27" s="358"/>
      <c r="H27" s="358"/>
      <c r="I27" s="358"/>
      <c r="J27" s="358"/>
      <c r="K27" s="616">
        <f>SUM(K29:M32)</f>
        <v>0</v>
      </c>
      <c r="L27" s="617"/>
      <c r="M27" s="618"/>
      <c r="N27" s="358">
        <f>SUM(N29:N32)</f>
        <v>0</v>
      </c>
      <c r="O27" s="616">
        <f>SUM(O29:Q32)</f>
        <v>72</v>
      </c>
      <c r="P27" s="617"/>
      <c r="Q27" s="618"/>
      <c r="R27" s="358">
        <f>SUM(R29:R32)</f>
        <v>20</v>
      </c>
      <c r="S27" s="616">
        <f>SUM(S29:U32)</f>
        <v>0</v>
      </c>
      <c r="T27" s="617"/>
      <c r="U27" s="618"/>
      <c r="V27" s="358">
        <f>SUM(V29:V32)</f>
        <v>0</v>
      </c>
      <c r="W27" s="616">
        <f>SUM(W29:Y32)</f>
        <v>0</v>
      </c>
      <c r="X27" s="617"/>
      <c r="Y27" s="618"/>
      <c r="Z27" s="358">
        <f>SUM(Z29:Z32)</f>
        <v>0</v>
      </c>
      <c r="AA27" s="616">
        <f>SUM(AA29:AC32)</f>
        <v>0</v>
      </c>
      <c r="AB27" s="617"/>
      <c r="AC27" s="618"/>
      <c r="AD27" s="358">
        <f>SUM(AD29:AD32)</f>
        <v>0</v>
      </c>
      <c r="AE27" s="616">
        <f>SUM(AE29:AG32)</f>
        <v>0</v>
      </c>
      <c r="AF27" s="617"/>
      <c r="AG27" s="618"/>
      <c r="AH27" s="358">
        <f>SUM(AH29:AH32)</f>
        <v>0</v>
      </c>
      <c r="AI27" s="616">
        <f>SUM(AI29:AK32)</f>
        <v>0</v>
      </c>
      <c r="AJ27" s="617"/>
      <c r="AK27" s="618"/>
      <c r="AL27" s="358">
        <f>SUM(AL29:AL32)</f>
        <v>0</v>
      </c>
      <c r="AM27" s="616">
        <f>SUM(AM29:AO32)</f>
        <v>0</v>
      </c>
      <c r="AN27" s="617"/>
      <c r="AO27" s="618"/>
      <c r="AP27" s="358">
        <f>SUM(AP29:AP32)</f>
        <v>0</v>
      </c>
      <c r="AQ27" s="616">
        <f>SUM(AQ29:AS32)</f>
        <v>0</v>
      </c>
      <c r="AR27" s="617"/>
      <c r="AS27" s="618"/>
      <c r="AT27" s="358">
        <f>SUM(AT29:AT32)</f>
        <v>0</v>
      </c>
      <c r="AU27" s="616">
        <f>SUM(AU29:AW32)</f>
        <v>0</v>
      </c>
      <c r="AV27" s="617"/>
      <c r="AW27" s="618"/>
      <c r="AX27" s="358">
        <f>SUM(AX29:AX32)</f>
        <v>0</v>
      </c>
      <c r="AY27" s="174"/>
      <c r="AZ27" s="118"/>
      <c r="BA27" s="173"/>
    </row>
    <row r="28" spans="1:53" s="168" customFormat="1" ht="1.5" customHeight="1" x14ac:dyDescent="0.4">
      <c r="A28" s="211"/>
      <c r="B28" s="366"/>
      <c r="C28" s="154"/>
      <c r="D28" s="151"/>
      <c r="E28" s="148"/>
      <c r="F28" s="222"/>
      <c r="G28" s="132"/>
      <c r="H28" s="132"/>
      <c r="I28" s="132"/>
      <c r="J28" s="223"/>
      <c r="K28" s="224"/>
      <c r="L28" s="225"/>
      <c r="M28" s="223"/>
      <c r="N28" s="333"/>
      <c r="O28" s="226"/>
      <c r="P28" s="225"/>
      <c r="Q28" s="227"/>
      <c r="R28" s="347"/>
      <c r="S28" s="226"/>
      <c r="T28" s="225"/>
      <c r="U28" s="227"/>
      <c r="V28" s="347"/>
      <c r="W28" s="222"/>
      <c r="X28" s="225"/>
      <c r="Y28" s="227"/>
      <c r="Z28" s="152"/>
      <c r="AA28" s="222"/>
      <c r="AB28" s="225"/>
      <c r="AC28" s="227"/>
      <c r="AD28" s="152"/>
      <c r="AE28" s="224"/>
      <c r="AF28" s="225"/>
      <c r="AG28" s="228"/>
      <c r="AH28" s="152"/>
      <c r="AI28" s="224"/>
      <c r="AJ28" s="225"/>
      <c r="AK28" s="227"/>
      <c r="AL28" s="152"/>
      <c r="AM28" s="222"/>
      <c r="AN28" s="132"/>
      <c r="AO28" s="227"/>
      <c r="AP28" s="148"/>
      <c r="AQ28" s="224"/>
      <c r="AR28" s="225"/>
      <c r="AS28" s="227"/>
      <c r="AT28" s="152"/>
      <c r="AU28" s="222"/>
      <c r="AV28" s="132"/>
      <c r="AW28" s="227"/>
      <c r="AX28" s="148"/>
      <c r="AY28" s="229"/>
      <c r="AZ28" s="230"/>
      <c r="BA28" s="231"/>
    </row>
    <row r="29" spans="1:53" s="167" customFormat="1" ht="33.75" customHeight="1" x14ac:dyDescent="0.4">
      <c r="A29" s="206" t="s">
        <v>193</v>
      </c>
      <c r="B29" s="207" t="s">
        <v>239</v>
      </c>
      <c r="C29" s="208" t="s">
        <v>188</v>
      </c>
      <c r="D29" s="310">
        <v>5</v>
      </c>
      <c r="E29" s="311">
        <v>150</v>
      </c>
      <c r="F29" s="209">
        <f>G29+H29+I29</f>
        <v>18</v>
      </c>
      <c r="G29" s="310">
        <v>8</v>
      </c>
      <c r="H29" s="310"/>
      <c r="I29" s="310">
        <v>10</v>
      </c>
      <c r="J29" s="210">
        <f>E29-F29</f>
        <v>132</v>
      </c>
      <c r="K29" s="134"/>
      <c r="L29" s="112"/>
      <c r="M29" s="135"/>
      <c r="N29" s="328"/>
      <c r="O29" s="134">
        <v>8</v>
      </c>
      <c r="P29" s="112"/>
      <c r="Q29" s="135">
        <v>10</v>
      </c>
      <c r="R29" s="328">
        <v>5</v>
      </c>
      <c r="S29" s="134"/>
      <c r="T29" s="112"/>
      <c r="U29" s="135"/>
      <c r="V29" s="328"/>
      <c r="W29" s="113"/>
      <c r="X29" s="112"/>
      <c r="Y29" s="133"/>
      <c r="Z29" s="328"/>
      <c r="AA29" s="134"/>
      <c r="AB29" s="112"/>
      <c r="AC29" s="135"/>
      <c r="AD29" s="328"/>
      <c r="AE29" s="136"/>
      <c r="AF29" s="112"/>
      <c r="AG29" s="135"/>
      <c r="AH29" s="328"/>
      <c r="AI29" s="136"/>
      <c r="AJ29" s="112"/>
      <c r="AK29" s="135"/>
      <c r="AL29" s="328"/>
      <c r="AM29" s="134"/>
      <c r="AN29" s="112"/>
      <c r="AO29" s="135"/>
      <c r="AP29" s="328"/>
      <c r="AQ29" s="136"/>
      <c r="AR29" s="112"/>
      <c r="AS29" s="135"/>
      <c r="AT29" s="328"/>
      <c r="AU29" s="134"/>
      <c r="AV29" s="112"/>
      <c r="AW29" s="135"/>
      <c r="AX29" s="328"/>
      <c r="AY29" s="313">
        <v>2</v>
      </c>
      <c r="AZ29" s="137"/>
      <c r="BA29" s="313"/>
    </row>
    <row r="30" spans="1:53" s="167" customFormat="1" ht="21.75" customHeight="1" x14ac:dyDescent="0.4">
      <c r="A30" s="211" t="s">
        <v>194</v>
      </c>
      <c r="B30" s="212" t="s">
        <v>240</v>
      </c>
      <c r="C30" s="213" t="s">
        <v>192</v>
      </c>
      <c r="D30" s="148">
        <v>5</v>
      </c>
      <c r="E30" s="149">
        <v>150</v>
      </c>
      <c r="F30" s="214">
        <f>G30+H30+I30</f>
        <v>20</v>
      </c>
      <c r="G30" s="148">
        <v>8</v>
      </c>
      <c r="H30" s="148">
        <v>8</v>
      </c>
      <c r="I30" s="148">
        <v>4</v>
      </c>
      <c r="J30" s="215">
        <f>E30-F30</f>
        <v>130</v>
      </c>
      <c r="K30" s="150"/>
      <c r="L30" s="140"/>
      <c r="M30" s="145"/>
      <c r="N30" s="195"/>
      <c r="O30" s="150">
        <v>8</v>
      </c>
      <c r="P30" s="140">
        <v>8</v>
      </c>
      <c r="Q30" s="145">
        <v>4</v>
      </c>
      <c r="R30" s="195">
        <v>5</v>
      </c>
      <c r="S30" s="136"/>
      <c r="T30" s="134"/>
      <c r="U30" s="142"/>
      <c r="V30" s="328"/>
      <c r="W30" s="134"/>
      <c r="X30" s="134"/>
      <c r="Y30" s="143"/>
      <c r="Z30" s="328"/>
      <c r="AA30" s="134"/>
      <c r="AB30" s="134"/>
      <c r="AC30" s="143"/>
      <c r="AD30" s="328"/>
      <c r="AE30" s="144"/>
      <c r="AF30" s="140"/>
      <c r="AG30" s="145"/>
      <c r="AH30" s="195"/>
      <c r="AI30" s="144"/>
      <c r="AJ30" s="140"/>
      <c r="AK30" s="145"/>
      <c r="AL30" s="195"/>
      <c r="AM30" s="134"/>
      <c r="AN30" s="134"/>
      <c r="AO30" s="143"/>
      <c r="AP30" s="328"/>
      <c r="AQ30" s="144"/>
      <c r="AR30" s="140"/>
      <c r="AS30" s="145"/>
      <c r="AT30" s="195"/>
      <c r="AU30" s="134"/>
      <c r="AV30" s="134"/>
      <c r="AW30" s="143"/>
      <c r="AX30" s="328"/>
      <c r="AY30" s="313">
        <v>2</v>
      </c>
      <c r="AZ30" s="146"/>
      <c r="BA30" s="194"/>
    </row>
    <row r="31" spans="1:53" s="167" customFormat="1" ht="26.25" customHeight="1" x14ac:dyDescent="0.4">
      <c r="A31" s="216" t="s">
        <v>195</v>
      </c>
      <c r="B31" s="217" t="s">
        <v>241</v>
      </c>
      <c r="C31" s="218"/>
      <c r="D31" s="307">
        <v>5</v>
      </c>
      <c r="E31" s="309">
        <v>150</v>
      </c>
      <c r="F31" s="219">
        <f>G31+H31+I31</f>
        <v>16</v>
      </c>
      <c r="G31" s="307">
        <v>8</v>
      </c>
      <c r="H31" s="307"/>
      <c r="I31" s="307">
        <v>8</v>
      </c>
      <c r="J31" s="220">
        <f>E31-F31</f>
        <v>134</v>
      </c>
      <c r="K31" s="158"/>
      <c r="L31" s="159"/>
      <c r="M31" s="162"/>
      <c r="N31" s="244"/>
      <c r="O31" s="161">
        <v>8</v>
      </c>
      <c r="P31" s="159"/>
      <c r="Q31" s="160">
        <v>8</v>
      </c>
      <c r="R31" s="339">
        <v>5</v>
      </c>
      <c r="S31" s="158"/>
      <c r="T31" s="159"/>
      <c r="U31" s="162"/>
      <c r="V31" s="244"/>
      <c r="W31" s="158"/>
      <c r="X31" s="159"/>
      <c r="Y31" s="162"/>
      <c r="Z31" s="244"/>
      <c r="AA31" s="158"/>
      <c r="AB31" s="159"/>
      <c r="AC31" s="162"/>
      <c r="AD31" s="244"/>
      <c r="AE31" s="163"/>
      <c r="AF31" s="159"/>
      <c r="AG31" s="162"/>
      <c r="AH31" s="244"/>
      <c r="AI31" s="163"/>
      <c r="AJ31" s="159"/>
      <c r="AK31" s="162"/>
      <c r="AL31" s="244"/>
      <c r="AM31" s="158"/>
      <c r="AN31" s="159"/>
      <c r="AO31" s="162"/>
      <c r="AP31" s="244"/>
      <c r="AQ31" s="163"/>
      <c r="AR31" s="159"/>
      <c r="AS31" s="162"/>
      <c r="AT31" s="244"/>
      <c r="AU31" s="158"/>
      <c r="AV31" s="159"/>
      <c r="AW31" s="162"/>
      <c r="AX31" s="244"/>
      <c r="AY31" s="313">
        <v>2</v>
      </c>
      <c r="AZ31" s="157"/>
      <c r="BA31" s="314"/>
    </row>
    <row r="32" spans="1:53" s="167" customFormat="1" ht="69.75" customHeight="1" thickBot="1" x14ac:dyDescent="0.45">
      <c r="A32" s="216" t="s">
        <v>195</v>
      </c>
      <c r="B32" s="217" t="s">
        <v>197</v>
      </c>
      <c r="C32" s="218" t="s">
        <v>196</v>
      </c>
      <c r="D32" s="307">
        <v>5</v>
      </c>
      <c r="E32" s="309">
        <f t="shared" ref="E32" si="7">D32*30</f>
        <v>150</v>
      </c>
      <c r="F32" s="219">
        <f>G32+H32+I32</f>
        <v>18</v>
      </c>
      <c r="G32" s="307">
        <v>8</v>
      </c>
      <c r="H32" s="307">
        <v>10</v>
      </c>
      <c r="I32" s="307"/>
      <c r="J32" s="220">
        <f>E32-F32</f>
        <v>132</v>
      </c>
      <c r="K32" s="161"/>
      <c r="L32" s="159"/>
      <c r="M32" s="160"/>
      <c r="N32" s="339"/>
      <c r="O32" s="161">
        <v>8</v>
      </c>
      <c r="P32" s="159">
        <v>10</v>
      </c>
      <c r="Q32" s="160"/>
      <c r="R32" s="339">
        <v>5</v>
      </c>
      <c r="S32" s="158"/>
      <c r="T32" s="159"/>
      <c r="U32" s="162"/>
      <c r="V32" s="244"/>
      <c r="W32" s="158"/>
      <c r="X32" s="159"/>
      <c r="Y32" s="162"/>
      <c r="Z32" s="244"/>
      <c r="AA32" s="158"/>
      <c r="AB32" s="159"/>
      <c r="AC32" s="162"/>
      <c r="AD32" s="244"/>
      <c r="AE32" s="163"/>
      <c r="AF32" s="159"/>
      <c r="AG32" s="162"/>
      <c r="AH32" s="244"/>
      <c r="AI32" s="163"/>
      <c r="AJ32" s="159"/>
      <c r="AK32" s="162"/>
      <c r="AL32" s="244"/>
      <c r="AM32" s="158"/>
      <c r="AN32" s="159"/>
      <c r="AO32" s="162"/>
      <c r="AP32" s="244"/>
      <c r="AQ32" s="163"/>
      <c r="AR32" s="159"/>
      <c r="AS32" s="162"/>
      <c r="AT32" s="244"/>
      <c r="AU32" s="158"/>
      <c r="AV32" s="159"/>
      <c r="AW32" s="162"/>
      <c r="AX32" s="244"/>
      <c r="AY32" s="312">
        <v>2</v>
      </c>
      <c r="AZ32" s="157"/>
      <c r="BA32" s="314"/>
    </row>
    <row r="33" spans="1:53" s="168" customFormat="1" ht="29.25" customHeight="1" thickBot="1" x14ac:dyDescent="0.45">
      <c r="A33" s="367"/>
      <c r="B33" s="361" t="s">
        <v>182</v>
      </c>
      <c r="C33" s="164"/>
      <c r="D33" s="166">
        <v>5</v>
      </c>
      <c r="E33" s="165">
        <f>E34*1</f>
        <v>150</v>
      </c>
      <c r="F33" s="368"/>
      <c r="G33" s="369"/>
      <c r="H33" s="370"/>
      <c r="I33" s="370"/>
      <c r="J33" s="371"/>
      <c r="K33" s="526">
        <f>SUM(K35:M36)</f>
        <v>0</v>
      </c>
      <c r="L33" s="516"/>
      <c r="M33" s="517"/>
      <c r="N33" s="320">
        <f>SUM(N35)</f>
        <v>0</v>
      </c>
      <c r="O33" s="526">
        <f>SUM(O34:Q36)</f>
        <v>0</v>
      </c>
      <c r="P33" s="516"/>
      <c r="Q33" s="517"/>
      <c r="R33" s="341">
        <f>SUM(R34)</f>
        <v>0</v>
      </c>
      <c r="S33" s="531">
        <f>SUM(S34:U36)</f>
        <v>14</v>
      </c>
      <c r="T33" s="532"/>
      <c r="U33" s="533"/>
      <c r="V33" s="165">
        <f>SUM(V34)</f>
        <v>5</v>
      </c>
      <c r="W33" s="531">
        <f>SUM(W35:Y36)</f>
        <v>0</v>
      </c>
      <c r="X33" s="532"/>
      <c r="Y33" s="533"/>
      <c r="Z33" s="165">
        <f>SUM(Z35)</f>
        <v>0</v>
      </c>
      <c r="AA33" s="531">
        <f>SUM(AA35:AC36)</f>
        <v>0</v>
      </c>
      <c r="AB33" s="532"/>
      <c r="AC33" s="533"/>
      <c r="AD33" s="165">
        <f>SUM(AD35)</f>
        <v>0</v>
      </c>
      <c r="AE33" s="526">
        <f>SUM(AE35:AG36)</f>
        <v>0</v>
      </c>
      <c r="AF33" s="516"/>
      <c r="AG33" s="517"/>
      <c r="AH33" s="165">
        <f>SUM(AH35)</f>
        <v>0</v>
      </c>
      <c r="AI33" s="526">
        <f>SUM(AI35:AK36)</f>
        <v>0</v>
      </c>
      <c r="AJ33" s="516"/>
      <c r="AK33" s="517"/>
      <c r="AL33" s="165">
        <f>SUM(AL35)</f>
        <v>0</v>
      </c>
      <c r="AM33" s="531">
        <f>SUM(AM35:AO36)</f>
        <v>0</v>
      </c>
      <c r="AN33" s="532"/>
      <c r="AO33" s="533"/>
      <c r="AP33" s="114">
        <f>SUM(AP35)</f>
        <v>0</v>
      </c>
      <c r="AQ33" s="526">
        <f>SUM(AQ35:AS36)</f>
        <v>0</v>
      </c>
      <c r="AR33" s="516"/>
      <c r="AS33" s="517"/>
      <c r="AT33" s="165">
        <f>SUM(AT35)</f>
        <v>0</v>
      </c>
      <c r="AU33" s="531">
        <f>SUM(AU35:AW36)</f>
        <v>0</v>
      </c>
      <c r="AV33" s="532"/>
      <c r="AW33" s="533"/>
      <c r="AX33" s="114">
        <f>SUM(AX35)</f>
        <v>0</v>
      </c>
      <c r="AY33" s="232"/>
      <c r="AZ33" s="233"/>
      <c r="BA33" s="234"/>
    </row>
    <row r="34" spans="1:53" s="168" customFormat="1" ht="0.75" customHeight="1" x14ac:dyDescent="0.4">
      <c r="A34" s="169"/>
      <c r="B34" s="372"/>
      <c r="C34" s="323"/>
      <c r="D34" s="582">
        <v>5</v>
      </c>
      <c r="E34" s="580">
        <f>D34*30</f>
        <v>150</v>
      </c>
      <c r="F34" s="590">
        <f>SUM(G34:I36)</f>
        <v>14</v>
      </c>
      <c r="G34" s="584">
        <v>8</v>
      </c>
      <c r="H34" s="588"/>
      <c r="I34" s="584">
        <v>6</v>
      </c>
      <c r="J34" s="578">
        <f>E34-F34</f>
        <v>136</v>
      </c>
      <c r="K34" s="586"/>
      <c r="L34" s="628"/>
      <c r="M34" s="592"/>
      <c r="N34" s="634"/>
      <c r="O34" s="636"/>
      <c r="P34" s="588"/>
      <c r="Q34" s="592"/>
      <c r="R34" s="635"/>
      <c r="S34" s="633">
        <v>8</v>
      </c>
      <c r="T34" s="629"/>
      <c r="U34" s="632">
        <v>6</v>
      </c>
      <c r="V34" s="639">
        <v>5</v>
      </c>
      <c r="W34" s="623"/>
      <c r="X34" s="584"/>
      <c r="Y34" s="625"/>
      <c r="Z34" s="582"/>
      <c r="AA34" s="623"/>
      <c r="AB34" s="584"/>
      <c r="AC34" s="625"/>
      <c r="AD34" s="582"/>
      <c r="AE34" s="636"/>
      <c r="AF34" s="588"/>
      <c r="AG34" s="622"/>
      <c r="AH34" s="582"/>
      <c r="AI34" s="636"/>
      <c r="AJ34" s="588"/>
      <c r="AK34" s="622"/>
      <c r="AL34" s="582"/>
      <c r="AM34" s="623"/>
      <c r="AN34" s="584"/>
      <c r="AO34" s="625"/>
      <c r="AP34" s="580"/>
      <c r="AQ34" s="636"/>
      <c r="AR34" s="588"/>
      <c r="AS34" s="622"/>
      <c r="AT34" s="582"/>
      <c r="AU34" s="623"/>
      <c r="AV34" s="584"/>
      <c r="AW34" s="625"/>
      <c r="AX34" s="580"/>
      <c r="AY34" s="580">
        <v>3</v>
      </c>
      <c r="AZ34" s="615"/>
      <c r="BA34" s="610"/>
    </row>
    <row r="35" spans="1:53" s="167" customFormat="1" ht="85.8" customHeight="1" x14ac:dyDescent="0.4">
      <c r="A35" s="274" t="s">
        <v>136</v>
      </c>
      <c r="B35" s="389" t="s">
        <v>286</v>
      </c>
      <c r="C35" s="386" t="s">
        <v>287</v>
      </c>
      <c r="D35" s="582"/>
      <c r="E35" s="580"/>
      <c r="F35" s="590"/>
      <c r="G35" s="584"/>
      <c r="H35" s="588"/>
      <c r="I35" s="584"/>
      <c r="J35" s="578"/>
      <c r="K35" s="586"/>
      <c r="L35" s="628"/>
      <c r="M35" s="592"/>
      <c r="N35" s="634"/>
      <c r="O35" s="636"/>
      <c r="P35" s="588"/>
      <c r="Q35" s="592"/>
      <c r="R35" s="635"/>
      <c r="S35" s="586"/>
      <c r="T35" s="588"/>
      <c r="U35" s="592"/>
      <c r="V35" s="635"/>
      <c r="W35" s="623"/>
      <c r="X35" s="584"/>
      <c r="Y35" s="625"/>
      <c r="Z35" s="582"/>
      <c r="AA35" s="623"/>
      <c r="AB35" s="584"/>
      <c r="AC35" s="625"/>
      <c r="AD35" s="582"/>
      <c r="AE35" s="636"/>
      <c r="AF35" s="588"/>
      <c r="AG35" s="622"/>
      <c r="AH35" s="582"/>
      <c r="AI35" s="636"/>
      <c r="AJ35" s="588"/>
      <c r="AK35" s="622"/>
      <c r="AL35" s="582"/>
      <c r="AM35" s="623"/>
      <c r="AN35" s="584"/>
      <c r="AO35" s="625"/>
      <c r="AP35" s="580"/>
      <c r="AQ35" s="636"/>
      <c r="AR35" s="588"/>
      <c r="AS35" s="622"/>
      <c r="AT35" s="582"/>
      <c r="AU35" s="623"/>
      <c r="AV35" s="584"/>
      <c r="AW35" s="625"/>
      <c r="AX35" s="580"/>
      <c r="AY35" s="580"/>
      <c r="AZ35" s="615"/>
      <c r="BA35" s="610"/>
    </row>
    <row r="36" spans="1:53" s="168" customFormat="1" ht="88.2" customHeight="1" thickBot="1" x14ac:dyDescent="0.45">
      <c r="A36" s="274" t="s">
        <v>156</v>
      </c>
      <c r="B36" s="389" t="s">
        <v>288</v>
      </c>
      <c r="C36" s="390" t="s">
        <v>285</v>
      </c>
      <c r="D36" s="582"/>
      <c r="E36" s="580"/>
      <c r="F36" s="590"/>
      <c r="G36" s="584"/>
      <c r="H36" s="588"/>
      <c r="I36" s="584"/>
      <c r="J36" s="578"/>
      <c r="K36" s="586"/>
      <c r="L36" s="628"/>
      <c r="M36" s="592"/>
      <c r="N36" s="634"/>
      <c r="O36" s="636"/>
      <c r="P36" s="588"/>
      <c r="Q36" s="592"/>
      <c r="R36" s="635"/>
      <c r="S36" s="587"/>
      <c r="T36" s="589"/>
      <c r="U36" s="593"/>
      <c r="V36" s="645"/>
      <c r="W36" s="623"/>
      <c r="X36" s="584"/>
      <c r="Y36" s="625"/>
      <c r="Z36" s="582"/>
      <c r="AA36" s="623"/>
      <c r="AB36" s="584"/>
      <c r="AC36" s="625"/>
      <c r="AD36" s="582"/>
      <c r="AE36" s="636"/>
      <c r="AF36" s="588"/>
      <c r="AG36" s="622"/>
      <c r="AH36" s="582"/>
      <c r="AI36" s="636"/>
      <c r="AJ36" s="588"/>
      <c r="AK36" s="622"/>
      <c r="AL36" s="582"/>
      <c r="AM36" s="623"/>
      <c r="AN36" s="584"/>
      <c r="AO36" s="625"/>
      <c r="AP36" s="580"/>
      <c r="AQ36" s="636"/>
      <c r="AR36" s="588"/>
      <c r="AS36" s="622"/>
      <c r="AT36" s="582"/>
      <c r="AU36" s="623"/>
      <c r="AV36" s="584"/>
      <c r="AW36" s="625"/>
      <c r="AX36" s="580"/>
      <c r="AY36" s="580"/>
      <c r="AZ36" s="615"/>
      <c r="BA36" s="610"/>
    </row>
    <row r="37" spans="1:53" s="205" customFormat="1" ht="23.25" customHeight="1" thickBot="1" x14ac:dyDescent="0.4">
      <c r="A37" s="115" t="s">
        <v>130</v>
      </c>
      <c r="B37" s="527" t="s">
        <v>49</v>
      </c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8"/>
      <c r="AC37" s="528"/>
      <c r="AD37" s="528"/>
      <c r="AE37" s="528"/>
      <c r="AF37" s="528"/>
      <c r="AG37" s="528"/>
      <c r="AH37" s="528"/>
      <c r="AI37" s="528"/>
      <c r="AJ37" s="528"/>
      <c r="AK37" s="528"/>
      <c r="AL37" s="528"/>
      <c r="AM37" s="528"/>
      <c r="AN37" s="528"/>
      <c r="AO37" s="528"/>
      <c r="AP37" s="528"/>
      <c r="AQ37" s="528"/>
      <c r="AR37" s="528"/>
      <c r="AS37" s="528"/>
      <c r="AT37" s="528"/>
      <c r="AU37" s="528"/>
      <c r="AV37" s="528"/>
      <c r="AW37" s="528"/>
      <c r="AX37" s="528"/>
      <c r="AY37" s="528"/>
      <c r="AZ37" s="528"/>
      <c r="BA37" s="529"/>
    </row>
    <row r="38" spans="1:53" s="167" customFormat="1" ht="19.5" customHeight="1" thickBot="1" x14ac:dyDescent="0.45">
      <c r="A38" s="530" t="s">
        <v>116</v>
      </c>
      <c r="B38" s="515"/>
      <c r="C38" s="164"/>
      <c r="D38" s="165">
        <f>D39+D56</f>
        <v>115</v>
      </c>
      <c r="E38" s="114">
        <f>E39+E56</f>
        <v>3060</v>
      </c>
      <c r="F38" s="114"/>
      <c r="G38" s="299"/>
      <c r="H38" s="114"/>
      <c r="I38" s="299"/>
      <c r="J38" s="114"/>
      <c r="K38" s="531">
        <f>K39+K56</f>
        <v>0</v>
      </c>
      <c r="L38" s="532"/>
      <c r="M38" s="533"/>
      <c r="N38" s="114">
        <f>N39+N56</f>
        <v>0</v>
      </c>
      <c r="O38" s="531">
        <f>O39+O56</f>
        <v>0</v>
      </c>
      <c r="P38" s="532"/>
      <c r="Q38" s="533"/>
      <c r="R38" s="343">
        <f>R39+R56</f>
        <v>0</v>
      </c>
      <c r="S38" s="531">
        <f>S39+S56</f>
        <v>30</v>
      </c>
      <c r="T38" s="532"/>
      <c r="U38" s="533"/>
      <c r="V38" s="114">
        <f>V39+V56</f>
        <v>10</v>
      </c>
      <c r="W38" s="531">
        <f>W39+W56</f>
        <v>26</v>
      </c>
      <c r="X38" s="532"/>
      <c r="Y38" s="533"/>
      <c r="Z38" s="114">
        <f>Z39+Z56</f>
        <v>10</v>
      </c>
      <c r="AA38" s="531">
        <f>AA39+AA56</f>
        <v>46</v>
      </c>
      <c r="AB38" s="532"/>
      <c r="AC38" s="533"/>
      <c r="AD38" s="114">
        <f>AD39+AD56</f>
        <v>15</v>
      </c>
      <c r="AE38" s="531">
        <f>AE39+AE56</f>
        <v>64</v>
      </c>
      <c r="AF38" s="532"/>
      <c r="AG38" s="533"/>
      <c r="AH38" s="114">
        <f>AH39+AH56</f>
        <v>20</v>
      </c>
      <c r="AI38" s="531">
        <f>AI39+AI56</f>
        <v>92</v>
      </c>
      <c r="AJ38" s="532"/>
      <c r="AK38" s="533"/>
      <c r="AL38" s="114">
        <f>AL39+AL56</f>
        <v>25</v>
      </c>
      <c r="AM38" s="531">
        <f>AM39+AM56</f>
        <v>66</v>
      </c>
      <c r="AN38" s="532"/>
      <c r="AO38" s="533"/>
      <c r="AP38" s="114">
        <f>AP39+AP56</f>
        <v>18</v>
      </c>
      <c r="AQ38" s="531">
        <f>AQ39+AQ56</f>
        <v>12</v>
      </c>
      <c r="AR38" s="532"/>
      <c r="AS38" s="533"/>
      <c r="AT38" s="114">
        <f>AT39+AT56</f>
        <v>17</v>
      </c>
      <c r="AU38" s="531">
        <f>AU39+AU56</f>
        <v>0</v>
      </c>
      <c r="AV38" s="532"/>
      <c r="AW38" s="533"/>
      <c r="AX38" s="114">
        <f>AX39+AX56</f>
        <v>0</v>
      </c>
      <c r="AY38" s="114"/>
      <c r="AZ38" s="166"/>
      <c r="BA38" s="114"/>
    </row>
    <row r="39" spans="1:53" s="168" customFormat="1" ht="50.25" customHeight="1" thickBot="1" x14ac:dyDescent="0.45">
      <c r="A39" s="367"/>
      <c r="B39" s="373" t="s">
        <v>44</v>
      </c>
      <c r="C39" s="164"/>
      <c r="D39" s="298">
        <f>SUM(D40:D55)</f>
        <v>76</v>
      </c>
      <c r="E39" s="298">
        <f>SUM(E40:E55)</f>
        <v>2280</v>
      </c>
      <c r="F39" s="298"/>
      <c r="G39" s="298"/>
      <c r="H39" s="298"/>
      <c r="I39" s="298"/>
      <c r="J39" s="298"/>
      <c r="K39" s="531">
        <f>SUM(K40:M55)</f>
        <v>0</v>
      </c>
      <c r="L39" s="532"/>
      <c r="M39" s="533"/>
      <c r="N39" s="114">
        <f>SUM(N40:N55)</f>
        <v>0</v>
      </c>
      <c r="O39" s="531">
        <f>SUM(O40:Q55)</f>
        <v>0</v>
      </c>
      <c r="P39" s="532"/>
      <c r="Q39" s="533"/>
      <c r="R39" s="343">
        <f>SUM(R40:R55)</f>
        <v>0</v>
      </c>
      <c r="S39" s="531">
        <f>SUM(S40:U55)</f>
        <v>30</v>
      </c>
      <c r="T39" s="532"/>
      <c r="U39" s="533"/>
      <c r="V39" s="114">
        <f>SUM(V40:V55)</f>
        <v>10</v>
      </c>
      <c r="W39" s="531">
        <f>SUM(W40:Y55)</f>
        <v>26</v>
      </c>
      <c r="X39" s="532"/>
      <c r="Y39" s="533"/>
      <c r="Z39" s="114">
        <f>SUM(Z40:Z55)</f>
        <v>10</v>
      </c>
      <c r="AA39" s="531">
        <f>SUM(AA40:AC55)</f>
        <v>16</v>
      </c>
      <c r="AB39" s="532"/>
      <c r="AC39" s="533"/>
      <c r="AD39" s="114">
        <f>SUM(AD40:AD55)</f>
        <v>5</v>
      </c>
      <c r="AE39" s="531">
        <f>SUM(AE40:AG55)</f>
        <v>64</v>
      </c>
      <c r="AF39" s="532"/>
      <c r="AG39" s="533"/>
      <c r="AH39" s="114">
        <f>SUM(AH40:AH55)</f>
        <v>20</v>
      </c>
      <c r="AI39" s="531">
        <f>SUM(AI40:AK55)</f>
        <v>52</v>
      </c>
      <c r="AJ39" s="532"/>
      <c r="AK39" s="533"/>
      <c r="AL39" s="114">
        <f>SUM(AL40:AL55)</f>
        <v>13</v>
      </c>
      <c r="AM39" s="531">
        <f>SUM(AM40:AO55)</f>
        <v>66</v>
      </c>
      <c r="AN39" s="532"/>
      <c r="AO39" s="533"/>
      <c r="AP39" s="114">
        <f>SUM(AP40:AP55)</f>
        <v>18</v>
      </c>
      <c r="AQ39" s="531">
        <f>SUM(AQ40:AS55)</f>
        <v>0</v>
      </c>
      <c r="AR39" s="532"/>
      <c r="AS39" s="533"/>
      <c r="AT39" s="114">
        <f>SUM(AT40:AT55)</f>
        <v>0</v>
      </c>
      <c r="AU39" s="531">
        <f>SUM(AU40:AW55)</f>
        <v>0</v>
      </c>
      <c r="AV39" s="532"/>
      <c r="AW39" s="533"/>
      <c r="AX39" s="114">
        <f>SUM(AX40:AX55)</f>
        <v>0</v>
      </c>
      <c r="AY39" s="165"/>
      <c r="AZ39" s="298"/>
      <c r="BA39" s="114"/>
    </row>
    <row r="40" spans="1:53" s="168" customFormat="1" ht="51" customHeight="1" x14ac:dyDescent="0.4">
      <c r="A40" s="138" t="s">
        <v>137</v>
      </c>
      <c r="B40" s="391" t="s">
        <v>289</v>
      </c>
      <c r="C40" s="392" t="s">
        <v>285</v>
      </c>
      <c r="D40" s="137">
        <v>5</v>
      </c>
      <c r="E40" s="310">
        <f>D40*30</f>
        <v>150</v>
      </c>
      <c r="F40" s="310">
        <f>G40+H40+I40</f>
        <v>18</v>
      </c>
      <c r="G40" s="311">
        <v>8</v>
      </c>
      <c r="H40" s="310">
        <v>6</v>
      </c>
      <c r="I40" s="311">
        <v>4</v>
      </c>
      <c r="J40" s="310">
        <f>E40-F40</f>
        <v>132</v>
      </c>
      <c r="K40" s="306"/>
      <c r="L40" s="304"/>
      <c r="M40" s="305"/>
      <c r="N40" s="332"/>
      <c r="O40" s="239"/>
      <c r="P40" s="304"/>
      <c r="Q40" s="238"/>
      <c r="R40" s="374"/>
      <c r="S40" s="241">
        <v>8</v>
      </c>
      <c r="T40" s="132">
        <v>6</v>
      </c>
      <c r="U40" s="132">
        <v>4</v>
      </c>
      <c r="V40" s="381">
        <v>5</v>
      </c>
      <c r="W40" s="237"/>
      <c r="X40" s="304"/>
      <c r="Y40" s="238"/>
      <c r="Z40" s="313"/>
      <c r="AA40" s="237"/>
      <c r="AB40" s="304"/>
      <c r="AC40" s="238"/>
      <c r="AD40" s="313"/>
      <c r="AE40" s="306"/>
      <c r="AF40" s="304"/>
      <c r="AG40" s="240"/>
      <c r="AH40" s="313"/>
      <c r="AI40" s="306"/>
      <c r="AJ40" s="304"/>
      <c r="AK40" s="238"/>
      <c r="AL40" s="313"/>
      <c r="AM40" s="237"/>
      <c r="AN40" s="315"/>
      <c r="AO40" s="238"/>
      <c r="AP40" s="310"/>
      <c r="AQ40" s="306"/>
      <c r="AR40" s="304"/>
      <c r="AS40" s="238"/>
      <c r="AT40" s="313"/>
      <c r="AU40" s="237"/>
      <c r="AV40" s="315"/>
      <c r="AW40" s="238"/>
      <c r="AX40" s="310"/>
      <c r="AY40" s="313">
        <v>3</v>
      </c>
      <c r="AZ40" s="137"/>
      <c r="BA40" s="310"/>
    </row>
    <row r="41" spans="1:53" s="168" customFormat="1" ht="51" customHeight="1" x14ac:dyDescent="0.4">
      <c r="A41" s="274" t="s">
        <v>157</v>
      </c>
      <c r="B41" s="393" t="s">
        <v>290</v>
      </c>
      <c r="C41" s="386" t="s">
        <v>291</v>
      </c>
      <c r="D41" s="177">
        <v>5</v>
      </c>
      <c r="E41" s="148">
        <f t="shared" ref="E41" si="8">D41*30</f>
        <v>150</v>
      </c>
      <c r="F41" s="148">
        <f t="shared" ref="F41" si="9">G41+H41+I41</f>
        <v>12</v>
      </c>
      <c r="G41" s="149">
        <v>8</v>
      </c>
      <c r="H41" s="148"/>
      <c r="I41" s="149">
        <v>4</v>
      </c>
      <c r="J41" s="148">
        <f t="shared" ref="J41" si="10">E41-F41</f>
        <v>138</v>
      </c>
      <c r="K41" s="224"/>
      <c r="L41" s="225"/>
      <c r="M41" s="223"/>
      <c r="N41" s="333"/>
      <c r="O41" s="226"/>
      <c r="P41" s="225"/>
      <c r="Q41" s="227"/>
      <c r="R41" s="347"/>
      <c r="S41" s="134">
        <v>8</v>
      </c>
      <c r="T41" s="134"/>
      <c r="U41" s="143">
        <v>4</v>
      </c>
      <c r="V41" s="152">
        <v>5</v>
      </c>
      <c r="W41" s="222"/>
      <c r="X41" s="225"/>
      <c r="Y41" s="227"/>
      <c r="Z41" s="152"/>
      <c r="AA41" s="222"/>
      <c r="AB41" s="225"/>
      <c r="AC41" s="227"/>
      <c r="AD41" s="152"/>
      <c r="AE41" s="224"/>
      <c r="AF41" s="225"/>
      <c r="AG41" s="228"/>
      <c r="AH41" s="152"/>
      <c r="AI41" s="224"/>
      <c r="AJ41" s="225"/>
      <c r="AK41" s="228"/>
      <c r="AL41" s="152"/>
      <c r="AM41" s="222"/>
      <c r="AN41" s="132"/>
      <c r="AO41" s="227"/>
      <c r="AP41" s="148"/>
      <c r="AQ41" s="224"/>
      <c r="AR41" s="225"/>
      <c r="AS41" s="228"/>
      <c r="AT41" s="152"/>
      <c r="AU41" s="222"/>
      <c r="AV41" s="132"/>
      <c r="AW41" s="227"/>
      <c r="AX41" s="148"/>
      <c r="AY41" s="313">
        <v>3</v>
      </c>
      <c r="AZ41" s="151"/>
      <c r="BA41" s="148"/>
    </row>
    <row r="42" spans="1:53" s="168" customFormat="1" ht="51" customHeight="1" x14ac:dyDescent="0.4">
      <c r="A42" s="274" t="s">
        <v>158</v>
      </c>
      <c r="B42" s="394" t="s">
        <v>292</v>
      </c>
      <c r="C42" s="386" t="s">
        <v>293</v>
      </c>
      <c r="D42" s="151">
        <v>5</v>
      </c>
      <c r="E42" s="148">
        <f t="shared" ref="E42" si="11">D42*30</f>
        <v>150</v>
      </c>
      <c r="F42" s="148">
        <f t="shared" ref="F42" si="12">G42+H42+I42</f>
        <v>14</v>
      </c>
      <c r="G42" s="149">
        <v>8</v>
      </c>
      <c r="H42" s="148"/>
      <c r="I42" s="149">
        <v>6</v>
      </c>
      <c r="J42" s="148">
        <f t="shared" ref="J42" si="13">E42-F42</f>
        <v>136</v>
      </c>
      <c r="K42" s="224"/>
      <c r="L42" s="225"/>
      <c r="M42" s="223"/>
      <c r="N42" s="333"/>
      <c r="O42" s="226"/>
      <c r="P42" s="225"/>
      <c r="Q42" s="227"/>
      <c r="R42" s="347"/>
      <c r="S42" s="222"/>
      <c r="T42" s="225"/>
      <c r="U42" s="227"/>
      <c r="V42" s="152"/>
      <c r="W42" s="222">
        <v>8</v>
      </c>
      <c r="X42" s="225"/>
      <c r="Y42" s="227">
        <v>6</v>
      </c>
      <c r="Z42" s="152">
        <v>5</v>
      </c>
      <c r="AA42" s="222"/>
      <c r="AB42" s="225"/>
      <c r="AC42" s="227"/>
      <c r="AD42" s="152"/>
      <c r="AE42" s="224"/>
      <c r="AF42" s="225"/>
      <c r="AG42" s="228"/>
      <c r="AH42" s="152"/>
      <c r="AI42" s="224"/>
      <c r="AJ42" s="225"/>
      <c r="AK42" s="227"/>
      <c r="AL42" s="152"/>
      <c r="AM42" s="222"/>
      <c r="AN42" s="132"/>
      <c r="AO42" s="227"/>
      <c r="AP42" s="148"/>
      <c r="AQ42" s="224"/>
      <c r="AR42" s="225"/>
      <c r="AS42" s="227"/>
      <c r="AT42" s="152"/>
      <c r="AU42" s="222"/>
      <c r="AV42" s="132"/>
      <c r="AW42" s="227"/>
      <c r="AX42" s="148"/>
      <c r="AY42" s="313">
        <v>4</v>
      </c>
      <c r="AZ42" s="151"/>
      <c r="BA42" s="148"/>
    </row>
    <row r="43" spans="1:53" s="168" customFormat="1" ht="51" customHeight="1" x14ac:dyDescent="0.4">
      <c r="A43" s="274" t="s">
        <v>159</v>
      </c>
      <c r="B43" s="385" t="s">
        <v>294</v>
      </c>
      <c r="C43" s="386" t="s">
        <v>295</v>
      </c>
      <c r="D43" s="151">
        <v>5</v>
      </c>
      <c r="E43" s="148">
        <f t="shared" ref="E43:E55" si="14">D43*30</f>
        <v>150</v>
      </c>
      <c r="F43" s="148">
        <f t="shared" ref="F43:F55" si="15">G43+H43+I43</f>
        <v>12</v>
      </c>
      <c r="G43" s="149">
        <v>8</v>
      </c>
      <c r="H43" s="148">
        <v>4</v>
      </c>
      <c r="I43" s="149"/>
      <c r="J43" s="148">
        <f t="shared" ref="J43:J55" si="16">E43-F43</f>
        <v>138</v>
      </c>
      <c r="K43" s="224"/>
      <c r="L43" s="225"/>
      <c r="M43" s="223"/>
      <c r="N43" s="333"/>
      <c r="O43" s="226"/>
      <c r="P43" s="225"/>
      <c r="Q43" s="227"/>
      <c r="R43" s="347"/>
      <c r="S43" s="222"/>
      <c r="T43" s="225"/>
      <c r="U43" s="227"/>
      <c r="V43" s="152"/>
      <c r="W43" s="222">
        <v>8</v>
      </c>
      <c r="X43" s="225">
        <v>4</v>
      </c>
      <c r="Y43" s="227"/>
      <c r="Z43" s="152">
        <v>5</v>
      </c>
      <c r="AA43" s="222"/>
      <c r="AB43" s="225"/>
      <c r="AC43" s="227"/>
      <c r="AD43" s="152"/>
      <c r="AE43" s="224"/>
      <c r="AF43" s="225"/>
      <c r="AG43" s="228"/>
      <c r="AH43" s="152"/>
      <c r="AI43" s="224"/>
      <c r="AJ43" s="225"/>
      <c r="AK43" s="227"/>
      <c r="AL43" s="152"/>
      <c r="AM43" s="222"/>
      <c r="AN43" s="132"/>
      <c r="AO43" s="227"/>
      <c r="AP43" s="148"/>
      <c r="AQ43" s="224"/>
      <c r="AR43" s="225"/>
      <c r="AS43" s="227"/>
      <c r="AT43" s="152"/>
      <c r="AU43" s="222"/>
      <c r="AV43" s="132"/>
      <c r="AW43" s="227"/>
      <c r="AX43" s="148"/>
      <c r="AY43" s="313">
        <v>4</v>
      </c>
      <c r="AZ43" s="151"/>
      <c r="BA43" s="148"/>
    </row>
    <row r="44" spans="1:53" s="168" customFormat="1" ht="51" customHeight="1" x14ac:dyDescent="0.4">
      <c r="A44" s="274" t="s">
        <v>160</v>
      </c>
      <c r="B44" s="394" t="s">
        <v>296</v>
      </c>
      <c r="C44" s="175"/>
      <c r="D44" s="151">
        <v>9</v>
      </c>
      <c r="E44" s="148">
        <f t="shared" si="14"/>
        <v>270</v>
      </c>
      <c r="F44" s="148">
        <f t="shared" si="15"/>
        <v>28</v>
      </c>
      <c r="G44" s="149">
        <v>16</v>
      </c>
      <c r="H44" s="148">
        <v>8</v>
      </c>
      <c r="I44" s="149">
        <v>4</v>
      </c>
      <c r="J44" s="148">
        <f t="shared" si="16"/>
        <v>242</v>
      </c>
      <c r="K44" s="224"/>
      <c r="L44" s="225"/>
      <c r="M44" s="223"/>
      <c r="N44" s="333"/>
      <c r="O44" s="226"/>
      <c r="P44" s="225"/>
      <c r="Q44" s="227"/>
      <c r="R44" s="347"/>
      <c r="S44" s="222"/>
      <c r="T44" s="225"/>
      <c r="U44" s="227"/>
      <c r="V44" s="152"/>
      <c r="W44" s="222"/>
      <c r="X44" s="225"/>
      <c r="Y44" s="227"/>
      <c r="Z44" s="152"/>
      <c r="AA44" s="222">
        <v>8</v>
      </c>
      <c r="AB44" s="225">
        <v>4</v>
      </c>
      <c r="AC44" s="227">
        <v>4</v>
      </c>
      <c r="AD44" s="152">
        <v>5</v>
      </c>
      <c r="AE44" s="222">
        <v>8</v>
      </c>
      <c r="AF44" s="225">
        <v>4</v>
      </c>
      <c r="AG44" s="227"/>
      <c r="AH44" s="152">
        <v>4</v>
      </c>
      <c r="AI44" s="224"/>
      <c r="AJ44" s="225"/>
      <c r="AK44" s="227"/>
      <c r="AL44" s="152"/>
      <c r="AM44" s="222"/>
      <c r="AN44" s="132"/>
      <c r="AO44" s="227"/>
      <c r="AP44" s="148"/>
      <c r="AQ44" s="224"/>
      <c r="AR44" s="225"/>
      <c r="AS44" s="227"/>
      <c r="AT44" s="152"/>
      <c r="AU44" s="222"/>
      <c r="AV44" s="132"/>
      <c r="AW44" s="227"/>
      <c r="AX44" s="148"/>
      <c r="AY44" s="313" t="s">
        <v>314</v>
      </c>
      <c r="AZ44" s="151"/>
      <c r="BA44" s="148"/>
    </row>
    <row r="45" spans="1:53" s="168" customFormat="1" ht="51" customHeight="1" x14ac:dyDescent="0.4">
      <c r="A45" s="274" t="s">
        <v>161</v>
      </c>
      <c r="B45" s="394" t="s">
        <v>297</v>
      </c>
      <c r="C45" s="386" t="s">
        <v>293</v>
      </c>
      <c r="D45" s="151">
        <v>4</v>
      </c>
      <c r="E45" s="148">
        <f t="shared" si="14"/>
        <v>120</v>
      </c>
      <c r="F45" s="148">
        <f t="shared" si="15"/>
        <v>12</v>
      </c>
      <c r="G45" s="149">
        <v>8</v>
      </c>
      <c r="H45" s="148"/>
      <c r="I45" s="149">
        <v>4</v>
      </c>
      <c r="J45" s="148">
        <f t="shared" si="16"/>
        <v>108</v>
      </c>
      <c r="K45" s="224"/>
      <c r="L45" s="225"/>
      <c r="M45" s="223"/>
      <c r="N45" s="333"/>
      <c r="O45" s="226"/>
      <c r="P45" s="225"/>
      <c r="Q45" s="227"/>
      <c r="R45" s="347"/>
      <c r="S45" s="222"/>
      <c r="T45" s="225"/>
      <c r="U45" s="227"/>
      <c r="V45" s="152"/>
      <c r="W45" s="222"/>
      <c r="X45" s="225"/>
      <c r="Y45" s="227"/>
      <c r="Z45" s="152"/>
      <c r="AA45" s="222"/>
      <c r="AB45" s="225"/>
      <c r="AC45" s="227"/>
      <c r="AD45" s="152"/>
      <c r="AE45" s="222">
        <v>8</v>
      </c>
      <c r="AF45" s="225"/>
      <c r="AG45" s="227">
        <v>4</v>
      </c>
      <c r="AH45" s="152">
        <v>4</v>
      </c>
      <c r="AI45" s="224"/>
      <c r="AJ45" s="225"/>
      <c r="AK45" s="227"/>
      <c r="AL45" s="152"/>
      <c r="AM45" s="222"/>
      <c r="AN45" s="132"/>
      <c r="AO45" s="227"/>
      <c r="AP45" s="148"/>
      <c r="AQ45" s="224"/>
      <c r="AR45" s="225"/>
      <c r="AS45" s="227"/>
      <c r="AT45" s="152"/>
      <c r="AU45" s="222"/>
      <c r="AV45" s="132"/>
      <c r="AW45" s="227"/>
      <c r="AX45" s="148"/>
      <c r="AY45" s="313">
        <v>6</v>
      </c>
      <c r="AZ45" s="151"/>
      <c r="BA45" s="148"/>
    </row>
    <row r="46" spans="1:53" s="168" customFormat="1" ht="63" customHeight="1" x14ac:dyDescent="0.4">
      <c r="A46" s="274" t="s">
        <v>162</v>
      </c>
      <c r="B46" s="395" t="s">
        <v>298</v>
      </c>
      <c r="C46" s="396" t="s">
        <v>282</v>
      </c>
      <c r="D46" s="151">
        <v>4</v>
      </c>
      <c r="E46" s="148">
        <f t="shared" si="14"/>
        <v>120</v>
      </c>
      <c r="F46" s="148">
        <f t="shared" si="15"/>
        <v>16</v>
      </c>
      <c r="G46" s="149">
        <v>8</v>
      </c>
      <c r="H46" s="148">
        <v>4</v>
      </c>
      <c r="I46" s="149">
        <v>4</v>
      </c>
      <c r="J46" s="148">
        <f t="shared" si="16"/>
        <v>104</v>
      </c>
      <c r="K46" s="224"/>
      <c r="L46" s="225"/>
      <c r="M46" s="223"/>
      <c r="N46" s="333"/>
      <c r="O46" s="226"/>
      <c r="P46" s="225"/>
      <c r="Q46" s="227"/>
      <c r="R46" s="347"/>
      <c r="S46" s="222"/>
      <c r="T46" s="225"/>
      <c r="U46" s="227"/>
      <c r="V46" s="152"/>
      <c r="W46" s="222"/>
      <c r="X46" s="225"/>
      <c r="Y46" s="227"/>
      <c r="Z46" s="152"/>
      <c r="AA46" s="222"/>
      <c r="AB46" s="225"/>
      <c r="AC46" s="227"/>
      <c r="AD46" s="152"/>
      <c r="AE46" s="224">
        <v>8</v>
      </c>
      <c r="AF46" s="225">
        <v>4</v>
      </c>
      <c r="AG46" s="228">
        <v>4</v>
      </c>
      <c r="AH46" s="152">
        <v>4</v>
      </c>
      <c r="AI46" s="224"/>
      <c r="AJ46" s="225"/>
      <c r="AK46" s="227"/>
      <c r="AL46" s="152"/>
      <c r="AM46" s="222"/>
      <c r="AN46" s="132"/>
      <c r="AO46" s="227"/>
      <c r="AP46" s="148"/>
      <c r="AQ46" s="224"/>
      <c r="AR46" s="225"/>
      <c r="AS46" s="227"/>
      <c r="AT46" s="152"/>
      <c r="AU46" s="222"/>
      <c r="AV46" s="132"/>
      <c r="AW46" s="227"/>
      <c r="AX46" s="148"/>
      <c r="AY46" s="313">
        <v>6</v>
      </c>
      <c r="AZ46" s="151"/>
      <c r="BA46" s="148"/>
    </row>
    <row r="47" spans="1:53" s="168" customFormat="1" ht="67.2" customHeight="1" x14ac:dyDescent="0.4">
      <c r="A47" s="274" t="s">
        <v>163</v>
      </c>
      <c r="B47" s="397" t="s">
        <v>299</v>
      </c>
      <c r="C47" s="386" t="s">
        <v>293</v>
      </c>
      <c r="D47" s="151">
        <v>4</v>
      </c>
      <c r="E47" s="148">
        <f t="shared" si="14"/>
        <v>120</v>
      </c>
      <c r="F47" s="148">
        <f t="shared" si="15"/>
        <v>12</v>
      </c>
      <c r="G47" s="149">
        <v>8</v>
      </c>
      <c r="H47" s="148">
        <v>4</v>
      </c>
      <c r="I47" s="149"/>
      <c r="J47" s="148">
        <f t="shared" si="16"/>
        <v>108</v>
      </c>
      <c r="K47" s="224"/>
      <c r="L47" s="225"/>
      <c r="M47" s="223"/>
      <c r="N47" s="333"/>
      <c r="O47" s="226"/>
      <c r="P47" s="225"/>
      <c r="Q47" s="227"/>
      <c r="R47" s="347"/>
      <c r="S47" s="222"/>
      <c r="T47" s="225"/>
      <c r="U47" s="227"/>
      <c r="V47" s="152"/>
      <c r="W47" s="222"/>
      <c r="X47" s="225"/>
      <c r="Y47" s="227"/>
      <c r="Z47" s="152"/>
      <c r="AA47" s="222"/>
      <c r="AB47" s="225"/>
      <c r="AC47" s="227"/>
      <c r="AD47" s="152"/>
      <c r="AE47" s="224">
        <v>8</v>
      </c>
      <c r="AF47" s="225">
        <v>4</v>
      </c>
      <c r="AG47" s="228"/>
      <c r="AH47" s="152">
        <v>4</v>
      </c>
      <c r="AI47" s="224"/>
      <c r="AJ47" s="225"/>
      <c r="AK47" s="227"/>
      <c r="AL47" s="152"/>
      <c r="AM47" s="222"/>
      <c r="AN47" s="132"/>
      <c r="AO47" s="227"/>
      <c r="AP47" s="148"/>
      <c r="AQ47" s="224"/>
      <c r="AR47" s="225"/>
      <c r="AS47" s="227"/>
      <c r="AT47" s="152"/>
      <c r="AU47" s="222"/>
      <c r="AV47" s="132"/>
      <c r="AW47" s="227"/>
      <c r="AX47" s="148"/>
      <c r="AY47" s="313">
        <v>6</v>
      </c>
      <c r="AZ47" s="151"/>
      <c r="BA47" s="148"/>
    </row>
    <row r="48" spans="1:53" s="168" customFormat="1" ht="68.400000000000006" customHeight="1" x14ac:dyDescent="0.4">
      <c r="A48" s="274" t="s">
        <v>164</v>
      </c>
      <c r="B48" s="425" t="s">
        <v>318</v>
      </c>
      <c r="C48" s="386" t="s">
        <v>293</v>
      </c>
      <c r="D48" s="177">
        <v>5</v>
      </c>
      <c r="E48" s="148">
        <f t="shared" si="14"/>
        <v>150</v>
      </c>
      <c r="F48" s="148">
        <f t="shared" si="15"/>
        <v>20</v>
      </c>
      <c r="G48" s="149">
        <v>8</v>
      </c>
      <c r="H48" s="148">
        <v>6</v>
      </c>
      <c r="I48" s="149">
        <v>6</v>
      </c>
      <c r="J48" s="148">
        <f t="shared" si="16"/>
        <v>130</v>
      </c>
      <c r="K48" s="224"/>
      <c r="L48" s="225"/>
      <c r="M48" s="223"/>
      <c r="N48" s="333"/>
      <c r="O48" s="226"/>
      <c r="P48" s="225"/>
      <c r="Q48" s="227"/>
      <c r="R48" s="347"/>
      <c r="S48" s="222"/>
      <c r="T48" s="225"/>
      <c r="U48" s="227"/>
      <c r="V48" s="152"/>
      <c r="W48" s="222"/>
      <c r="X48" s="225"/>
      <c r="Y48" s="227"/>
      <c r="Z48" s="152"/>
      <c r="AA48" s="222"/>
      <c r="AB48" s="225"/>
      <c r="AC48" s="227"/>
      <c r="AD48" s="152"/>
      <c r="AE48" s="224"/>
      <c r="AF48" s="225"/>
      <c r="AG48" s="228"/>
      <c r="AH48" s="152"/>
      <c r="AI48" s="224">
        <v>8</v>
      </c>
      <c r="AJ48" s="225">
        <v>6</v>
      </c>
      <c r="AK48" s="228">
        <v>6</v>
      </c>
      <c r="AL48" s="152">
        <v>5</v>
      </c>
      <c r="AM48" s="222"/>
      <c r="AN48" s="132"/>
      <c r="AO48" s="227"/>
      <c r="AP48" s="148"/>
      <c r="AQ48" s="224"/>
      <c r="AR48" s="225"/>
      <c r="AS48" s="227"/>
      <c r="AT48" s="152"/>
      <c r="AU48" s="222"/>
      <c r="AV48" s="132"/>
      <c r="AW48" s="227"/>
      <c r="AX48" s="148"/>
      <c r="AY48" s="313">
        <v>7</v>
      </c>
      <c r="AZ48" s="151"/>
      <c r="BA48" s="148"/>
    </row>
    <row r="49" spans="1:53" s="168" customFormat="1" ht="51" customHeight="1" x14ac:dyDescent="0.4">
      <c r="A49" s="274" t="s">
        <v>165</v>
      </c>
      <c r="B49" s="398" t="s">
        <v>300</v>
      </c>
      <c r="C49" s="386" t="s">
        <v>301</v>
      </c>
      <c r="D49" s="177">
        <v>4</v>
      </c>
      <c r="E49" s="148">
        <f t="shared" ref="E49" si="17">D49*30</f>
        <v>120</v>
      </c>
      <c r="F49" s="148">
        <f t="shared" ref="F49" si="18">G49+H49+I49</f>
        <v>16</v>
      </c>
      <c r="G49" s="149">
        <v>8</v>
      </c>
      <c r="H49" s="148">
        <v>4</v>
      </c>
      <c r="I49" s="149">
        <v>4</v>
      </c>
      <c r="J49" s="148">
        <f t="shared" ref="J49" si="19">E49-F49</f>
        <v>104</v>
      </c>
      <c r="K49" s="224"/>
      <c r="L49" s="225"/>
      <c r="M49" s="223"/>
      <c r="N49" s="333"/>
      <c r="O49" s="226"/>
      <c r="P49" s="225"/>
      <c r="Q49" s="227"/>
      <c r="R49" s="347"/>
      <c r="S49" s="222"/>
      <c r="T49" s="225"/>
      <c r="U49" s="227"/>
      <c r="V49" s="152"/>
      <c r="W49" s="222"/>
      <c r="X49" s="225"/>
      <c r="Y49" s="227"/>
      <c r="Z49" s="152"/>
      <c r="AA49" s="222"/>
      <c r="AB49" s="225"/>
      <c r="AC49" s="227"/>
      <c r="AD49" s="152"/>
      <c r="AE49" s="224"/>
      <c r="AF49" s="225"/>
      <c r="AG49" s="228"/>
      <c r="AH49" s="152"/>
      <c r="AI49" s="224">
        <v>8</v>
      </c>
      <c r="AJ49" s="225">
        <v>4</v>
      </c>
      <c r="AK49" s="227">
        <v>4</v>
      </c>
      <c r="AL49" s="152">
        <v>4</v>
      </c>
      <c r="AM49" s="222"/>
      <c r="AN49" s="132"/>
      <c r="AO49" s="227"/>
      <c r="AP49" s="148"/>
      <c r="AQ49" s="224"/>
      <c r="AR49" s="225"/>
      <c r="AS49" s="227"/>
      <c r="AT49" s="152"/>
      <c r="AU49" s="222"/>
      <c r="AV49" s="132"/>
      <c r="AW49" s="227"/>
      <c r="AX49" s="148"/>
      <c r="AY49" s="313">
        <v>7</v>
      </c>
      <c r="AZ49" s="151"/>
      <c r="BA49" s="148"/>
    </row>
    <row r="50" spans="1:53" s="168" customFormat="1" ht="51" customHeight="1" x14ac:dyDescent="0.4">
      <c r="A50" s="274" t="s">
        <v>166</v>
      </c>
      <c r="B50" s="385" t="s">
        <v>302</v>
      </c>
      <c r="C50" s="386" t="s">
        <v>285</v>
      </c>
      <c r="D50" s="177">
        <v>4</v>
      </c>
      <c r="E50" s="148">
        <f t="shared" si="14"/>
        <v>120</v>
      </c>
      <c r="F50" s="148">
        <f t="shared" si="15"/>
        <v>16</v>
      </c>
      <c r="G50" s="149">
        <v>8</v>
      </c>
      <c r="H50" s="148">
        <v>4</v>
      </c>
      <c r="I50" s="149">
        <v>4</v>
      </c>
      <c r="J50" s="148">
        <f t="shared" si="16"/>
        <v>104</v>
      </c>
      <c r="K50" s="224"/>
      <c r="L50" s="225"/>
      <c r="M50" s="223"/>
      <c r="N50" s="333"/>
      <c r="O50" s="226"/>
      <c r="P50" s="225"/>
      <c r="Q50" s="227"/>
      <c r="R50" s="347"/>
      <c r="S50" s="222"/>
      <c r="T50" s="225"/>
      <c r="U50" s="227"/>
      <c r="V50" s="152"/>
      <c r="W50" s="222"/>
      <c r="X50" s="225"/>
      <c r="Y50" s="227"/>
      <c r="Z50" s="152"/>
      <c r="AA50" s="222"/>
      <c r="AB50" s="225"/>
      <c r="AC50" s="227"/>
      <c r="AD50" s="152"/>
      <c r="AE50" s="224"/>
      <c r="AF50" s="225"/>
      <c r="AG50" s="228"/>
      <c r="AH50" s="152"/>
      <c r="AI50" s="224">
        <v>8</v>
      </c>
      <c r="AJ50" s="225">
        <v>4</v>
      </c>
      <c r="AK50" s="228">
        <v>4</v>
      </c>
      <c r="AL50" s="152">
        <v>4</v>
      </c>
      <c r="AM50" s="222"/>
      <c r="AN50" s="132"/>
      <c r="AO50" s="227"/>
      <c r="AP50" s="148"/>
      <c r="AQ50" s="224"/>
      <c r="AR50" s="225"/>
      <c r="AS50" s="228"/>
      <c r="AT50" s="152"/>
      <c r="AU50" s="222"/>
      <c r="AV50" s="132"/>
      <c r="AW50" s="227"/>
      <c r="AX50" s="148"/>
      <c r="AY50" s="313">
        <v>7</v>
      </c>
      <c r="AZ50" s="151"/>
      <c r="BA50" s="148"/>
    </row>
    <row r="51" spans="1:53" s="168" customFormat="1" ht="106.8" customHeight="1" x14ac:dyDescent="0.4">
      <c r="A51" s="274" t="s">
        <v>167</v>
      </c>
      <c r="B51" s="377" t="s">
        <v>303</v>
      </c>
      <c r="C51" s="175" t="s">
        <v>304</v>
      </c>
      <c r="D51" s="177">
        <v>4</v>
      </c>
      <c r="E51" s="148">
        <f t="shared" si="14"/>
        <v>120</v>
      </c>
      <c r="F51" s="148">
        <f t="shared" si="15"/>
        <v>12</v>
      </c>
      <c r="G51" s="149">
        <v>8</v>
      </c>
      <c r="H51" s="148">
        <v>4</v>
      </c>
      <c r="I51" s="149"/>
      <c r="J51" s="148">
        <f t="shared" si="16"/>
        <v>108</v>
      </c>
      <c r="K51" s="224"/>
      <c r="L51" s="225"/>
      <c r="M51" s="223"/>
      <c r="N51" s="333"/>
      <c r="O51" s="226"/>
      <c r="P51" s="225"/>
      <c r="Q51" s="227"/>
      <c r="R51" s="347"/>
      <c r="S51" s="222"/>
      <c r="T51" s="225"/>
      <c r="U51" s="227"/>
      <c r="V51" s="152"/>
      <c r="W51" s="222"/>
      <c r="X51" s="225"/>
      <c r="Y51" s="227"/>
      <c r="Z51" s="152"/>
      <c r="AA51" s="222"/>
      <c r="AB51" s="225"/>
      <c r="AC51" s="227"/>
      <c r="AD51" s="152"/>
      <c r="AE51" s="224">
        <v>8</v>
      </c>
      <c r="AF51" s="225">
        <v>4</v>
      </c>
      <c r="AG51" s="227"/>
      <c r="AH51" s="152">
        <v>4</v>
      </c>
      <c r="AI51" s="224"/>
      <c r="AJ51" s="225"/>
      <c r="AK51" s="227"/>
      <c r="AL51" s="152"/>
      <c r="AM51" s="222"/>
      <c r="AN51" s="132"/>
      <c r="AO51" s="227"/>
      <c r="AP51" s="148"/>
      <c r="AQ51" s="224"/>
      <c r="AR51" s="225"/>
      <c r="AS51" s="227"/>
      <c r="AT51" s="152"/>
      <c r="AU51" s="222"/>
      <c r="AV51" s="132"/>
      <c r="AW51" s="227"/>
      <c r="AX51" s="148"/>
      <c r="AY51" s="313">
        <v>6</v>
      </c>
      <c r="AZ51" s="151"/>
      <c r="BA51" s="148"/>
    </row>
    <row r="52" spans="1:53" s="168" customFormat="1" ht="64.8" customHeight="1" x14ac:dyDescent="0.4">
      <c r="A52" s="274" t="s">
        <v>168</v>
      </c>
      <c r="B52" s="397" t="s">
        <v>317</v>
      </c>
      <c r="C52" s="386" t="s">
        <v>293</v>
      </c>
      <c r="D52" s="177">
        <v>5</v>
      </c>
      <c r="E52" s="148">
        <f t="shared" si="14"/>
        <v>150</v>
      </c>
      <c r="F52" s="148">
        <f t="shared" si="15"/>
        <v>16</v>
      </c>
      <c r="G52" s="149">
        <v>8</v>
      </c>
      <c r="H52" s="148">
        <v>4</v>
      </c>
      <c r="I52" s="149">
        <v>4</v>
      </c>
      <c r="J52" s="148">
        <f t="shared" si="16"/>
        <v>134</v>
      </c>
      <c r="K52" s="224"/>
      <c r="L52" s="225"/>
      <c r="M52" s="223"/>
      <c r="N52" s="333"/>
      <c r="O52" s="226"/>
      <c r="P52" s="225"/>
      <c r="Q52" s="227"/>
      <c r="R52" s="347"/>
      <c r="S52" s="222"/>
      <c r="T52" s="225"/>
      <c r="U52" s="227"/>
      <c r="V52" s="152"/>
      <c r="W52" s="222"/>
      <c r="X52" s="225"/>
      <c r="Y52" s="227"/>
      <c r="Z52" s="152"/>
      <c r="AA52" s="222"/>
      <c r="AB52" s="225"/>
      <c r="AC52" s="227"/>
      <c r="AD52" s="152"/>
      <c r="AE52" s="224"/>
      <c r="AF52" s="225"/>
      <c r="AG52" s="228"/>
      <c r="AH52" s="152"/>
      <c r="AI52" s="224"/>
      <c r="AJ52" s="225"/>
      <c r="AK52" s="227"/>
      <c r="AL52" s="152"/>
      <c r="AM52" s="222">
        <v>8</v>
      </c>
      <c r="AN52" s="132">
        <v>4</v>
      </c>
      <c r="AO52" s="227">
        <v>4</v>
      </c>
      <c r="AP52" s="152">
        <v>5</v>
      </c>
      <c r="AQ52" s="224"/>
      <c r="AR52" s="225"/>
      <c r="AS52" s="227"/>
      <c r="AT52" s="152"/>
      <c r="AU52" s="222"/>
      <c r="AV52" s="132"/>
      <c r="AW52" s="227"/>
      <c r="AX52" s="148"/>
      <c r="AY52" s="313">
        <v>8</v>
      </c>
      <c r="AZ52" s="151"/>
      <c r="BA52" s="148"/>
    </row>
    <row r="53" spans="1:53" s="168" customFormat="1" ht="68.400000000000006" customHeight="1" x14ac:dyDescent="0.4">
      <c r="A53" s="274" t="s">
        <v>169</v>
      </c>
      <c r="B53" s="385" t="s">
        <v>305</v>
      </c>
      <c r="C53" s="386" t="s">
        <v>285</v>
      </c>
      <c r="D53" s="177">
        <v>4</v>
      </c>
      <c r="E53" s="148">
        <f t="shared" si="14"/>
        <v>120</v>
      </c>
      <c r="F53" s="148">
        <f t="shared" si="15"/>
        <v>16</v>
      </c>
      <c r="G53" s="149">
        <v>8</v>
      </c>
      <c r="H53" s="148">
        <v>4</v>
      </c>
      <c r="I53" s="149">
        <v>4</v>
      </c>
      <c r="J53" s="148">
        <f t="shared" si="16"/>
        <v>104</v>
      </c>
      <c r="K53" s="224"/>
      <c r="L53" s="225"/>
      <c r="M53" s="223"/>
      <c r="N53" s="333"/>
      <c r="O53" s="226"/>
      <c r="P53" s="225"/>
      <c r="Q53" s="227"/>
      <c r="R53" s="347"/>
      <c r="S53" s="222"/>
      <c r="T53" s="225"/>
      <c r="U53" s="227"/>
      <c r="V53" s="152"/>
      <c r="W53" s="222"/>
      <c r="X53" s="225"/>
      <c r="Y53" s="227"/>
      <c r="Z53" s="152"/>
      <c r="AA53" s="222"/>
      <c r="AB53" s="225"/>
      <c r="AC53" s="227"/>
      <c r="AD53" s="152"/>
      <c r="AE53" s="224"/>
      <c r="AF53" s="225"/>
      <c r="AG53" s="228"/>
      <c r="AH53" s="152"/>
      <c r="AI53" s="224"/>
      <c r="AJ53" s="225"/>
      <c r="AK53" s="227"/>
      <c r="AL53" s="152"/>
      <c r="AM53" s="222">
        <v>8</v>
      </c>
      <c r="AN53" s="132">
        <v>4</v>
      </c>
      <c r="AO53" s="227">
        <v>4</v>
      </c>
      <c r="AP53" s="152">
        <v>4</v>
      </c>
      <c r="AQ53" s="224"/>
      <c r="AR53" s="225"/>
      <c r="AS53" s="227"/>
      <c r="AT53" s="152"/>
      <c r="AU53" s="222"/>
      <c r="AV53" s="132"/>
      <c r="AW53" s="227"/>
      <c r="AX53" s="148"/>
      <c r="AY53" s="313">
        <v>8</v>
      </c>
      <c r="AZ53" s="151"/>
      <c r="BA53" s="148"/>
    </row>
    <row r="54" spans="1:53" s="168" customFormat="1" ht="68.400000000000006" customHeight="1" x14ac:dyDescent="0.4">
      <c r="A54" s="274" t="s">
        <v>170</v>
      </c>
      <c r="B54" s="426" t="s">
        <v>319</v>
      </c>
      <c r="C54" s="386" t="s">
        <v>293</v>
      </c>
      <c r="D54" s="177">
        <v>5</v>
      </c>
      <c r="E54" s="148">
        <f t="shared" ref="E54" si="20">D54*30</f>
        <v>150</v>
      </c>
      <c r="F54" s="148">
        <f t="shared" ref="F54" si="21">G54+H54+I54</f>
        <v>20</v>
      </c>
      <c r="G54" s="149">
        <f>AM54</f>
        <v>8</v>
      </c>
      <c r="H54" s="148">
        <f>AN54</f>
        <v>6</v>
      </c>
      <c r="I54" s="149">
        <f>AO54</f>
        <v>6</v>
      </c>
      <c r="J54" s="148">
        <f t="shared" ref="J54" si="22">E54-F54</f>
        <v>130</v>
      </c>
      <c r="K54" s="224"/>
      <c r="L54" s="225"/>
      <c r="M54" s="223"/>
      <c r="N54" s="333"/>
      <c r="O54" s="226"/>
      <c r="P54" s="225"/>
      <c r="Q54" s="227"/>
      <c r="R54" s="347"/>
      <c r="S54" s="222"/>
      <c r="T54" s="225"/>
      <c r="U54" s="227"/>
      <c r="V54" s="152"/>
      <c r="W54" s="222"/>
      <c r="X54" s="225"/>
      <c r="Y54" s="227"/>
      <c r="Z54" s="152"/>
      <c r="AA54" s="222"/>
      <c r="AB54" s="225"/>
      <c r="AC54" s="227"/>
      <c r="AD54" s="152"/>
      <c r="AE54" s="224"/>
      <c r="AF54" s="225"/>
      <c r="AG54" s="228"/>
      <c r="AH54" s="152"/>
      <c r="AI54" s="224"/>
      <c r="AJ54" s="225"/>
      <c r="AK54" s="227"/>
      <c r="AL54" s="152"/>
      <c r="AM54" s="222">
        <v>8</v>
      </c>
      <c r="AN54" s="132">
        <v>6</v>
      </c>
      <c r="AO54" s="227">
        <v>6</v>
      </c>
      <c r="AP54" s="152">
        <v>5</v>
      </c>
      <c r="AQ54" s="224"/>
      <c r="AR54" s="225"/>
      <c r="AS54" s="227"/>
      <c r="AT54" s="152"/>
      <c r="AU54" s="222"/>
      <c r="AV54" s="132"/>
      <c r="AW54" s="227"/>
      <c r="AX54" s="148"/>
      <c r="AY54" s="400">
        <v>8</v>
      </c>
      <c r="AZ54" s="151"/>
      <c r="BA54" s="148"/>
    </row>
    <row r="55" spans="1:53" s="168" customFormat="1" ht="76.2" customHeight="1" thickBot="1" x14ac:dyDescent="0.45">
      <c r="A55" s="138" t="s">
        <v>312</v>
      </c>
      <c r="B55" s="427" t="s">
        <v>313</v>
      </c>
      <c r="C55" s="386" t="s">
        <v>301</v>
      </c>
      <c r="D55" s="177">
        <v>4</v>
      </c>
      <c r="E55" s="148">
        <f t="shared" si="14"/>
        <v>120</v>
      </c>
      <c r="F55" s="148">
        <f t="shared" si="15"/>
        <v>14</v>
      </c>
      <c r="G55" s="149">
        <v>8</v>
      </c>
      <c r="H55" s="148">
        <v>6</v>
      </c>
      <c r="I55" s="149"/>
      <c r="J55" s="148">
        <f t="shared" si="16"/>
        <v>106</v>
      </c>
      <c r="K55" s="224"/>
      <c r="L55" s="225"/>
      <c r="M55" s="223"/>
      <c r="N55" s="333"/>
      <c r="O55" s="226"/>
      <c r="P55" s="225"/>
      <c r="Q55" s="227"/>
      <c r="R55" s="347"/>
      <c r="S55" s="222"/>
      <c r="T55" s="225"/>
      <c r="U55" s="227"/>
      <c r="V55" s="152"/>
      <c r="W55" s="222"/>
      <c r="X55" s="225"/>
      <c r="Y55" s="227"/>
      <c r="Z55" s="152"/>
      <c r="AA55" s="222"/>
      <c r="AB55" s="225"/>
      <c r="AC55" s="227"/>
      <c r="AD55" s="152"/>
      <c r="AE55" s="224"/>
      <c r="AF55" s="225"/>
      <c r="AG55" s="228"/>
      <c r="AH55" s="152"/>
      <c r="AI55" s="224"/>
      <c r="AJ55" s="225"/>
      <c r="AK55" s="227"/>
      <c r="AL55" s="152"/>
      <c r="AM55" s="222">
        <v>8</v>
      </c>
      <c r="AN55" s="132">
        <v>6</v>
      </c>
      <c r="AO55" s="227"/>
      <c r="AP55" s="152">
        <v>4</v>
      </c>
      <c r="AQ55" s="224"/>
      <c r="AR55" s="225"/>
      <c r="AS55" s="227"/>
      <c r="AT55" s="152"/>
      <c r="AU55" s="222"/>
      <c r="AV55" s="132"/>
      <c r="AW55" s="227"/>
      <c r="AX55" s="148"/>
      <c r="AY55" s="152">
        <v>8</v>
      </c>
      <c r="AZ55" s="151"/>
      <c r="BA55" s="148"/>
    </row>
    <row r="56" spans="1:53" s="168" customFormat="1" ht="19.5" customHeight="1" thickBot="1" x14ac:dyDescent="0.45">
      <c r="A56" s="376"/>
      <c r="B56" s="361" t="s">
        <v>182</v>
      </c>
      <c r="C56" s="164"/>
      <c r="D56" s="166">
        <f>SUM(D57:D74)</f>
        <v>39</v>
      </c>
      <c r="E56" s="114">
        <f>SUM(E57:E68)</f>
        <v>780</v>
      </c>
      <c r="F56" s="114"/>
      <c r="G56" s="299"/>
      <c r="H56" s="114"/>
      <c r="I56" s="299"/>
      <c r="J56" s="114"/>
      <c r="K56" s="526">
        <f>SUM(K57:M68)</f>
        <v>0</v>
      </c>
      <c r="L56" s="516"/>
      <c r="M56" s="517"/>
      <c r="N56" s="320">
        <f>SUM(N57:N68)</f>
        <v>0</v>
      </c>
      <c r="O56" s="526">
        <f>SUM(O57:Q68)</f>
        <v>0</v>
      </c>
      <c r="P56" s="516"/>
      <c r="Q56" s="517"/>
      <c r="R56" s="341">
        <f>SUM(R57:R68)</f>
        <v>0</v>
      </c>
      <c r="S56" s="531">
        <f>SUM(S57:U68)</f>
        <v>0</v>
      </c>
      <c r="T56" s="532"/>
      <c r="U56" s="533"/>
      <c r="V56" s="165">
        <f>SUM(V57:V68)</f>
        <v>0</v>
      </c>
      <c r="W56" s="531">
        <f>SUM(W57:Y68)</f>
        <v>0</v>
      </c>
      <c r="X56" s="532"/>
      <c r="Y56" s="533"/>
      <c r="Z56" s="165">
        <f>SUM(Z57:Z68)</f>
        <v>0</v>
      </c>
      <c r="AA56" s="531">
        <f>SUM(AA57:AC68)</f>
        <v>30</v>
      </c>
      <c r="AB56" s="532"/>
      <c r="AC56" s="533"/>
      <c r="AD56" s="165">
        <f>SUM(AD57:AD68)</f>
        <v>10</v>
      </c>
      <c r="AE56" s="526">
        <f>SUM(AE57:AG68)</f>
        <v>0</v>
      </c>
      <c r="AF56" s="516"/>
      <c r="AG56" s="517"/>
      <c r="AH56" s="165">
        <f>SUM(AH57:AH68)</f>
        <v>0</v>
      </c>
      <c r="AI56" s="526">
        <f>SUM(AI57:AK68)</f>
        <v>40</v>
      </c>
      <c r="AJ56" s="516"/>
      <c r="AK56" s="517"/>
      <c r="AL56" s="165">
        <f>SUM(AL57:AL68)</f>
        <v>12</v>
      </c>
      <c r="AM56" s="531">
        <f>SUM(AM57:AO68)</f>
        <v>0</v>
      </c>
      <c r="AN56" s="532"/>
      <c r="AO56" s="533"/>
      <c r="AP56" s="114">
        <f>SUM(AP57:AP68)</f>
        <v>0</v>
      </c>
      <c r="AQ56" s="526">
        <f>SUM(AQ57:AS68)</f>
        <v>12</v>
      </c>
      <c r="AR56" s="516"/>
      <c r="AS56" s="517"/>
      <c r="AT56" s="165">
        <f>SUM(AT57:AT74)</f>
        <v>17</v>
      </c>
      <c r="AU56" s="531">
        <f>SUM(AU57:AW68)</f>
        <v>0</v>
      </c>
      <c r="AV56" s="532"/>
      <c r="AW56" s="533"/>
      <c r="AX56" s="114">
        <f>SUM(AX57:AX68)</f>
        <v>0</v>
      </c>
      <c r="AY56" s="165"/>
      <c r="AZ56" s="166"/>
      <c r="BA56" s="114"/>
    </row>
    <row r="57" spans="1:53" s="168" customFormat="1" ht="87.6" customHeight="1" x14ac:dyDescent="0.4">
      <c r="A57" s="275" t="s">
        <v>138</v>
      </c>
      <c r="B57" s="397" t="s">
        <v>306</v>
      </c>
      <c r="C57" s="175" t="s">
        <v>285</v>
      </c>
      <c r="D57" s="582">
        <v>5</v>
      </c>
      <c r="E57" s="580">
        <f>D57*30</f>
        <v>150</v>
      </c>
      <c r="F57" s="580">
        <f>G57+H57+I57</f>
        <v>16</v>
      </c>
      <c r="G57" s="624">
        <v>8</v>
      </c>
      <c r="H57" s="580">
        <v>4</v>
      </c>
      <c r="I57" s="624">
        <v>4</v>
      </c>
      <c r="J57" s="580">
        <f>E57-F57</f>
        <v>134</v>
      </c>
      <c r="K57" s="586"/>
      <c r="L57" s="588"/>
      <c r="M57" s="578"/>
      <c r="N57" s="596"/>
      <c r="O57" s="586"/>
      <c r="P57" s="588"/>
      <c r="Q57" s="578"/>
      <c r="R57" s="598"/>
      <c r="S57" s="614"/>
      <c r="T57" s="629"/>
      <c r="U57" s="612"/>
      <c r="V57" s="638"/>
      <c r="W57" s="614"/>
      <c r="X57" s="629"/>
      <c r="Y57" s="612"/>
      <c r="Z57" s="639"/>
      <c r="AA57" s="633">
        <v>8</v>
      </c>
      <c r="AB57" s="629">
        <v>4</v>
      </c>
      <c r="AC57" s="632">
        <v>4</v>
      </c>
      <c r="AD57" s="613">
        <v>5</v>
      </c>
      <c r="AE57" s="633"/>
      <c r="AF57" s="629"/>
      <c r="AG57" s="632"/>
      <c r="AH57" s="613"/>
      <c r="AI57" s="633"/>
      <c r="AJ57" s="629"/>
      <c r="AK57" s="612"/>
      <c r="AL57" s="613"/>
      <c r="AM57" s="614"/>
      <c r="AN57" s="655"/>
      <c r="AO57" s="612"/>
      <c r="AP57" s="637"/>
      <c r="AQ57" s="633"/>
      <c r="AR57" s="629"/>
      <c r="AS57" s="612"/>
      <c r="AT57" s="613"/>
      <c r="AU57" s="614"/>
      <c r="AV57" s="655"/>
      <c r="AW57" s="612"/>
      <c r="AX57" s="637"/>
      <c r="AY57" s="613">
        <v>5</v>
      </c>
      <c r="AZ57" s="613"/>
      <c r="BA57" s="637"/>
    </row>
    <row r="58" spans="1:53" s="168" customFormat="1" ht="42" customHeight="1" x14ac:dyDescent="0.4">
      <c r="A58" s="274" t="s">
        <v>149</v>
      </c>
      <c r="B58" s="397" t="s">
        <v>307</v>
      </c>
      <c r="C58" s="175" t="s">
        <v>285</v>
      </c>
      <c r="D58" s="607"/>
      <c r="E58" s="604"/>
      <c r="F58" s="604"/>
      <c r="G58" s="656"/>
      <c r="H58" s="604"/>
      <c r="I58" s="656"/>
      <c r="J58" s="604"/>
      <c r="K58" s="611"/>
      <c r="L58" s="605"/>
      <c r="M58" s="606"/>
      <c r="N58" s="630"/>
      <c r="O58" s="611"/>
      <c r="P58" s="605"/>
      <c r="Q58" s="606"/>
      <c r="R58" s="627"/>
      <c r="S58" s="608"/>
      <c r="T58" s="605"/>
      <c r="U58" s="606"/>
      <c r="V58" s="631"/>
      <c r="W58" s="608"/>
      <c r="X58" s="605"/>
      <c r="Y58" s="606"/>
      <c r="Z58" s="640"/>
      <c r="AA58" s="611"/>
      <c r="AB58" s="605"/>
      <c r="AC58" s="626"/>
      <c r="AD58" s="607"/>
      <c r="AE58" s="611"/>
      <c r="AF58" s="605"/>
      <c r="AG58" s="626"/>
      <c r="AH58" s="607"/>
      <c r="AI58" s="611"/>
      <c r="AJ58" s="605"/>
      <c r="AK58" s="606"/>
      <c r="AL58" s="607"/>
      <c r="AM58" s="608"/>
      <c r="AN58" s="609"/>
      <c r="AO58" s="606"/>
      <c r="AP58" s="604"/>
      <c r="AQ58" s="611"/>
      <c r="AR58" s="605"/>
      <c r="AS58" s="606"/>
      <c r="AT58" s="607"/>
      <c r="AU58" s="608"/>
      <c r="AV58" s="609"/>
      <c r="AW58" s="606"/>
      <c r="AX58" s="604"/>
      <c r="AY58" s="607"/>
      <c r="AZ58" s="607"/>
      <c r="BA58" s="604"/>
    </row>
    <row r="59" spans="1:53" s="168" customFormat="1" ht="44.4" customHeight="1" x14ac:dyDescent="0.4">
      <c r="A59" s="274" t="s">
        <v>150</v>
      </c>
      <c r="B59" s="397" t="s">
        <v>320</v>
      </c>
      <c r="C59" s="386" t="s">
        <v>293</v>
      </c>
      <c r="D59" s="600">
        <v>5</v>
      </c>
      <c r="E59" s="601">
        <f t="shared" ref="E59" si="23">D59*30</f>
        <v>150</v>
      </c>
      <c r="F59" s="601">
        <f t="shared" ref="F59" si="24">G59+H59+I59</f>
        <v>14</v>
      </c>
      <c r="G59" s="602">
        <v>8</v>
      </c>
      <c r="H59" s="601">
        <v>6</v>
      </c>
      <c r="I59" s="602"/>
      <c r="J59" s="601">
        <f t="shared" ref="J59" si="25">E59-F59</f>
        <v>136</v>
      </c>
      <c r="K59" s="586"/>
      <c r="L59" s="588"/>
      <c r="M59" s="578"/>
      <c r="N59" s="596"/>
      <c r="O59" s="586"/>
      <c r="P59" s="588"/>
      <c r="Q59" s="578"/>
      <c r="R59" s="598"/>
      <c r="S59" s="590"/>
      <c r="T59" s="588"/>
      <c r="U59" s="578"/>
      <c r="V59" s="594"/>
      <c r="W59" s="590"/>
      <c r="X59" s="588"/>
      <c r="Y59" s="578"/>
      <c r="Z59" s="594"/>
      <c r="AA59" s="586">
        <v>8</v>
      </c>
      <c r="AB59" s="588">
        <v>6</v>
      </c>
      <c r="AC59" s="592"/>
      <c r="AD59" s="582">
        <v>5</v>
      </c>
      <c r="AE59" s="586"/>
      <c r="AF59" s="588"/>
      <c r="AG59" s="592"/>
      <c r="AH59" s="582"/>
      <c r="AI59" s="586"/>
      <c r="AJ59" s="588"/>
      <c r="AK59" s="578"/>
      <c r="AL59" s="582"/>
      <c r="AM59" s="590"/>
      <c r="AN59" s="584"/>
      <c r="AO59" s="578"/>
      <c r="AP59" s="580"/>
      <c r="AQ59" s="586"/>
      <c r="AR59" s="588"/>
      <c r="AS59" s="578"/>
      <c r="AT59" s="582"/>
      <c r="AU59" s="590"/>
      <c r="AV59" s="584"/>
      <c r="AW59" s="578"/>
      <c r="AX59" s="580"/>
      <c r="AY59" s="582">
        <v>5</v>
      </c>
      <c r="AZ59" s="582"/>
      <c r="BA59" s="580"/>
    </row>
    <row r="60" spans="1:53" s="168" customFormat="1" ht="39" customHeight="1" x14ac:dyDescent="0.4">
      <c r="A60" s="274" t="s">
        <v>151</v>
      </c>
      <c r="B60" s="397" t="s">
        <v>321</v>
      </c>
      <c r="C60" s="386" t="s">
        <v>293</v>
      </c>
      <c r="D60" s="607"/>
      <c r="E60" s="604"/>
      <c r="F60" s="604"/>
      <c r="G60" s="656"/>
      <c r="H60" s="604"/>
      <c r="I60" s="656"/>
      <c r="J60" s="604"/>
      <c r="K60" s="611"/>
      <c r="L60" s="605"/>
      <c r="M60" s="606"/>
      <c r="N60" s="630"/>
      <c r="O60" s="611"/>
      <c r="P60" s="605"/>
      <c r="Q60" s="606"/>
      <c r="R60" s="627"/>
      <c r="S60" s="608"/>
      <c r="T60" s="605"/>
      <c r="U60" s="606"/>
      <c r="V60" s="631"/>
      <c r="W60" s="608"/>
      <c r="X60" s="605"/>
      <c r="Y60" s="606"/>
      <c r="Z60" s="631"/>
      <c r="AA60" s="611"/>
      <c r="AB60" s="605"/>
      <c r="AC60" s="626"/>
      <c r="AD60" s="607"/>
      <c r="AE60" s="611"/>
      <c r="AF60" s="605"/>
      <c r="AG60" s="626"/>
      <c r="AH60" s="607"/>
      <c r="AI60" s="611"/>
      <c r="AJ60" s="605"/>
      <c r="AK60" s="606"/>
      <c r="AL60" s="607"/>
      <c r="AM60" s="608"/>
      <c r="AN60" s="609"/>
      <c r="AO60" s="606"/>
      <c r="AP60" s="604"/>
      <c r="AQ60" s="611"/>
      <c r="AR60" s="605"/>
      <c r="AS60" s="606"/>
      <c r="AT60" s="607"/>
      <c r="AU60" s="608"/>
      <c r="AV60" s="609"/>
      <c r="AW60" s="606"/>
      <c r="AX60" s="604"/>
      <c r="AY60" s="607"/>
      <c r="AZ60" s="607"/>
      <c r="BA60" s="604"/>
    </row>
    <row r="61" spans="1:53" s="168" customFormat="1" ht="85.2" customHeight="1" x14ac:dyDescent="0.4">
      <c r="A61" s="274" t="s">
        <v>152</v>
      </c>
      <c r="B61" s="399" t="s">
        <v>322</v>
      </c>
      <c r="C61" s="386" t="s">
        <v>293</v>
      </c>
      <c r="D61" s="600">
        <v>4</v>
      </c>
      <c r="E61" s="601">
        <f t="shared" ref="E61" si="26">D61*30</f>
        <v>120</v>
      </c>
      <c r="F61" s="601">
        <f t="shared" ref="F61" si="27">G61+H61+I61</f>
        <v>12</v>
      </c>
      <c r="G61" s="602">
        <v>8</v>
      </c>
      <c r="H61" s="601"/>
      <c r="I61" s="602">
        <v>4</v>
      </c>
      <c r="J61" s="601">
        <f t="shared" ref="J61" si="28">E61-F61</f>
        <v>108</v>
      </c>
      <c r="K61" s="586"/>
      <c r="L61" s="588"/>
      <c r="M61" s="578"/>
      <c r="N61" s="596"/>
      <c r="O61" s="586"/>
      <c r="P61" s="588"/>
      <c r="Q61" s="578"/>
      <c r="R61" s="598"/>
      <c r="S61" s="590"/>
      <c r="T61" s="588"/>
      <c r="U61" s="578"/>
      <c r="V61" s="594"/>
      <c r="W61" s="590"/>
      <c r="X61" s="588"/>
      <c r="Y61" s="578"/>
      <c r="Z61" s="594"/>
      <c r="AA61" s="590"/>
      <c r="AB61" s="588"/>
      <c r="AC61" s="578"/>
      <c r="AD61" s="582"/>
      <c r="AE61" s="586"/>
      <c r="AF61" s="588"/>
      <c r="AG61" s="592"/>
      <c r="AH61" s="582"/>
      <c r="AI61" s="586">
        <v>8</v>
      </c>
      <c r="AJ61" s="588"/>
      <c r="AK61" s="578">
        <v>4</v>
      </c>
      <c r="AL61" s="582">
        <v>4</v>
      </c>
      <c r="AM61" s="590"/>
      <c r="AN61" s="584"/>
      <c r="AO61" s="578"/>
      <c r="AP61" s="580"/>
      <c r="AQ61" s="586"/>
      <c r="AR61" s="588"/>
      <c r="AS61" s="578"/>
      <c r="AT61" s="582"/>
      <c r="AU61" s="590"/>
      <c r="AV61" s="584"/>
      <c r="AW61" s="578"/>
      <c r="AX61" s="580"/>
      <c r="AY61" s="582">
        <v>7</v>
      </c>
      <c r="AZ61" s="582"/>
      <c r="BA61" s="580"/>
    </row>
    <row r="62" spans="1:53" s="168" customFormat="1" ht="41.4" customHeight="1" x14ac:dyDescent="0.4">
      <c r="A62" s="274" t="s">
        <v>153</v>
      </c>
      <c r="B62" s="399" t="s">
        <v>323</v>
      </c>
      <c r="C62" s="386" t="s">
        <v>293</v>
      </c>
      <c r="D62" s="607"/>
      <c r="E62" s="604"/>
      <c r="F62" s="604"/>
      <c r="G62" s="656"/>
      <c r="H62" s="604"/>
      <c r="I62" s="656"/>
      <c r="J62" s="604"/>
      <c r="K62" s="611"/>
      <c r="L62" s="605"/>
      <c r="M62" s="606"/>
      <c r="N62" s="630"/>
      <c r="O62" s="611"/>
      <c r="P62" s="605"/>
      <c r="Q62" s="606"/>
      <c r="R62" s="627"/>
      <c r="S62" s="608"/>
      <c r="T62" s="605"/>
      <c r="U62" s="606"/>
      <c r="V62" s="631"/>
      <c r="W62" s="608"/>
      <c r="X62" s="605"/>
      <c r="Y62" s="606"/>
      <c r="Z62" s="631"/>
      <c r="AA62" s="608"/>
      <c r="AB62" s="605"/>
      <c r="AC62" s="606"/>
      <c r="AD62" s="607"/>
      <c r="AE62" s="611"/>
      <c r="AF62" s="605"/>
      <c r="AG62" s="626"/>
      <c r="AH62" s="607"/>
      <c r="AI62" s="611"/>
      <c r="AJ62" s="605"/>
      <c r="AK62" s="606"/>
      <c r="AL62" s="607"/>
      <c r="AM62" s="608"/>
      <c r="AN62" s="609"/>
      <c r="AO62" s="606"/>
      <c r="AP62" s="604"/>
      <c r="AQ62" s="611"/>
      <c r="AR62" s="605"/>
      <c r="AS62" s="606"/>
      <c r="AT62" s="607"/>
      <c r="AU62" s="608"/>
      <c r="AV62" s="609"/>
      <c r="AW62" s="606"/>
      <c r="AX62" s="604"/>
      <c r="AY62" s="607"/>
      <c r="AZ62" s="607"/>
      <c r="BA62" s="604"/>
    </row>
    <row r="63" spans="1:53" s="168" customFormat="1" ht="51.6" customHeight="1" x14ac:dyDescent="0.4">
      <c r="A63" s="274" t="s">
        <v>154</v>
      </c>
      <c r="B63" s="375" t="s">
        <v>308</v>
      </c>
      <c r="C63" s="175" t="s">
        <v>285</v>
      </c>
      <c r="D63" s="600">
        <v>4</v>
      </c>
      <c r="E63" s="601">
        <f t="shared" ref="E63" si="29">D63*30</f>
        <v>120</v>
      </c>
      <c r="F63" s="601">
        <f t="shared" ref="F63" si="30">G63+H63+I63</f>
        <v>12</v>
      </c>
      <c r="G63" s="602">
        <v>8</v>
      </c>
      <c r="H63" s="601">
        <v>4</v>
      </c>
      <c r="I63" s="602"/>
      <c r="J63" s="601">
        <f t="shared" ref="J63" si="31">E63-F63</f>
        <v>108</v>
      </c>
      <c r="K63" s="586"/>
      <c r="L63" s="588"/>
      <c r="M63" s="578"/>
      <c r="N63" s="596"/>
      <c r="O63" s="586"/>
      <c r="P63" s="588"/>
      <c r="Q63" s="578"/>
      <c r="R63" s="598"/>
      <c r="S63" s="590"/>
      <c r="T63" s="588"/>
      <c r="U63" s="578"/>
      <c r="V63" s="594"/>
      <c r="W63" s="590"/>
      <c r="X63" s="588"/>
      <c r="Y63" s="578"/>
      <c r="Z63" s="594"/>
      <c r="AA63" s="590"/>
      <c r="AB63" s="588"/>
      <c r="AC63" s="578"/>
      <c r="AD63" s="582"/>
      <c r="AE63" s="586"/>
      <c r="AF63" s="588"/>
      <c r="AG63" s="592"/>
      <c r="AH63" s="582"/>
      <c r="AI63" s="586">
        <v>8</v>
      </c>
      <c r="AJ63" s="588">
        <v>4</v>
      </c>
      <c r="AK63" s="578"/>
      <c r="AL63" s="582">
        <v>4</v>
      </c>
      <c r="AM63" s="590"/>
      <c r="AN63" s="584"/>
      <c r="AO63" s="578"/>
      <c r="AP63" s="580"/>
      <c r="AQ63" s="586"/>
      <c r="AR63" s="588"/>
      <c r="AS63" s="578"/>
      <c r="AT63" s="582"/>
      <c r="AU63" s="590"/>
      <c r="AV63" s="584"/>
      <c r="AW63" s="578"/>
      <c r="AX63" s="580"/>
      <c r="AY63" s="582">
        <v>7</v>
      </c>
      <c r="AZ63" s="582"/>
      <c r="BA63" s="580"/>
    </row>
    <row r="64" spans="1:53" s="168" customFormat="1" ht="78.75" customHeight="1" x14ac:dyDescent="0.4">
      <c r="A64" s="274" t="s">
        <v>155</v>
      </c>
      <c r="B64" s="375" t="s">
        <v>309</v>
      </c>
      <c r="C64" s="175" t="s">
        <v>285</v>
      </c>
      <c r="D64" s="582"/>
      <c r="E64" s="580"/>
      <c r="F64" s="580"/>
      <c r="G64" s="624"/>
      <c r="H64" s="580"/>
      <c r="I64" s="624"/>
      <c r="J64" s="580"/>
      <c r="K64" s="611"/>
      <c r="L64" s="605"/>
      <c r="M64" s="606"/>
      <c r="N64" s="630"/>
      <c r="O64" s="611"/>
      <c r="P64" s="605"/>
      <c r="Q64" s="606"/>
      <c r="R64" s="627"/>
      <c r="S64" s="608"/>
      <c r="T64" s="605"/>
      <c r="U64" s="606"/>
      <c r="V64" s="631"/>
      <c r="W64" s="608"/>
      <c r="X64" s="605"/>
      <c r="Y64" s="606"/>
      <c r="Z64" s="631"/>
      <c r="AA64" s="608"/>
      <c r="AB64" s="605"/>
      <c r="AC64" s="606"/>
      <c r="AD64" s="607"/>
      <c r="AE64" s="611"/>
      <c r="AF64" s="605"/>
      <c r="AG64" s="626"/>
      <c r="AH64" s="607"/>
      <c r="AI64" s="611"/>
      <c r="AJ64" s="605"/>
      <c r="AK64" s="606"/>
      <c r="AL64" s="607"/>
      <c r="AM64" s="608"/>
      <c r="AN64" s="609"/>
      <c r="AO64" s="606"/>
      <c r="AP64" s="604"/>
      <c r="AQ64" s="611"/>
      <c r="AR64" s="605"/>
      <c r="AS64" s="606"/>
      <c r="AT64" s="607"/>
      <c r="AU64" s="608"/>
      <c r="AV64" s="609"/>
      <c r="AW64" s="606"/>
      <c r="AX64" s="604"/>
      <c r="AY64" s="607"/>
      <c r="AZ64" s="607"/>
      <c r="BA64" s="604"/>
    </row>
    <row r="65" spans="1:53" s="168" customFormat="1" ht="64.8" customHeight="1" x14ac:dyDescent="0.4">
      <c r="A65" s="274" t="s">
        <v>208</v>
      </c>
      <c r="B65" s="385" t="s">
        <v>310</v>
      </c>
      <c r="C65" s="175" t="s">
        <v>285</v>
      </c>
      <c r="D65" s="600">
        <v>4</v>
      </c>
      <c r="E65" s="601">
        <f t="shared" ref="E65" si="32">D65*30</f>
        <v>120</v>
      </c>
      <c r="F65" s="601">
        <f t="shared" ref="F65" si="33">G65+H65+I65</f>
        <v>16</v>
      </c>
      <c r="G65" s="602">
        <v>8</v>
      </c>
      <c r="H65" s="601">
        <v>4</v>
      </c>
      <c r="I65" s="602">
        <v>4</v>
      </c>
      <c r="J65" s="601">
        <f t="shared" ref="J65" si="34">E65-F65</f>
        <v>104</v>
      </c>
      <c r="K65" s="586"/>
      <c r="L65" s="588"/>
      <c r="M65" s="578"/>
      <c r="N65" s="596"/>
      <c r="O65" s="586"/>
      <c r="P65" s="588"/>
      <c r="Q65" s="578"/>
      <c r="R65" s="598"/>
      <c r="S65" s="590"/>
      <c r="T65" s="588"/>
      <c r="U65" s="578"/>
      <c r="V65" s="594"/>
      <c r="W65" s="590"/>
      <c r="X65" s="588"/>
      <c r="Y65" s="578"/>
      <c r="Z65" s="594"/>
      <c r="AA65" s="590"/>
      <c r="AB65" s="588"/>
      <c r="AC65" s="578"/>
      <c r="AD65" s="582"/>
      <c r="AE65" s="586"/>
      <c r="AF65" s="588"/>
      <c r="AG65" s="592"/>
      <c r="AH65" s="582"/>
      <c r="AI65" s="590">
        <v>8</v>
      </c>
      <c r="AJ65" s="584">
        <v>4</v>
      </c>
      <c r="AK65" s="578">
        <v>4</v>
      </c>
      <c r="AL65" s="582">
        <v>4</v>
      </c>
      <c r="AM65" s="590"/>
      <c r="AN65" s="584"/>
      <c r="AO65" s="578"/>
      <c r="AP65" s="582"/>
      <c r="AQ65" s="586"/>
      <c r="AR65" s="588"/>
      <c r="AS65" s="578"/>
      <c r="AT65" s="582"/>
      <c r="AU65" s="590"/>
      <c r="AV65" s="584"/>
      <c r="AW65" s="578"/>
      <c r="AX65" s="580"/>
      <c r="AY65" s="582">
        <v>7</v>
      </c>
      <c r="AZ65" s="582"/>
      <c r="BA65" s="580"/>
    </row>
    <row r="66" spans="1:53" s="168" customFormat="1" ht="52.2" customHeight="1" x14ac:dyDescent="0.4">
      <c r="A66" s="274" t="s">
        <v>209</v>
      </c>
      <c r="B66" s="385" t="s">
        <v>311</v>
      </c>
      <c r="C66" s="386" t="s">
        <v>301</v>
      </c>
      <c r="D66" s="582"/>
      <c r="E66" s="580"/>
      <c r="F66" s="580"/>
      <c r="G66" s="624"/>
      <c r="H66" s="580"/>
      <c r="I66" s="624"/>
      <c r="J66" s="580"/>
      <c r="K66" s="611"/>
      <c r="L66" s="605"/>
      <c r="M66" s="606"/>
      <c r="N66" s="630"/>
      <c r="O66" s="611"/>
      <c r="P66" s="605"/>
      <c r="Q66" s="606"/>
      <c r="R66" s="627"/>
      <c r="S66" s="608"/>
      <c r="T66" s="605"/>
      <c r="U66" s="606"/>
      <c r="V66" s="631"/>
      <c r="W66" s="608"/>
      <c r="X66" s="605"/>
      <c r="Y66" s="606"/>
      <c r="Z66" s="631"/>
      <c r="AA66" s="608"/>
      <c r="AB66" s="605"/>
      <c r="AC66" s="606"/>
      <c r="AD66" s="607"/>
      <c r="AE66" s="611"/>
      <c r="AF66" s="605"/>
      <c r="AG66" s="626"/>
      <c r="AH66" s="607"/>
      <c r="AI66" s="608"/>
      <c r="AJ66" s="609"/>
      <c r="AK66" s="606"/>
      <c r="AL66" s="607"/>
      <c r="AM66" s="608"/>
      <c r="AN66" s="609"/>
      <c r="AO66" s="606"/>
      <c r="AP66" s="607"/>
      <c r="AQ66" s="611"/>
      <c r="AR66" s="605"/>
      <c r="AS66" s="606"/>
      <c r="AT66" s="607"/>
      <c r="AU66" s="608"/>
      <c r="AV66" s="609"/>
      <c r="AW66" s="606"/>
      <c r="AX66" s="604"/>
      <c r="AY66" s="607"/>
      <c r="AZ66" s="607"/>
      <c r="BA66" s="604"/>
    </row>
    <row r="67" spans="1:53" s="168" customFormat="1" ht="42" customHeight="1" x14ac:dyDescent="0.4">
      <c r="A67" s="274" t="s">
        <v>216</v>
      </c>
      <c r="B67" s="399" t="s">
        <v>324</v>
      </c>
      <c r="C67" s="386" t="s">
        <v>293</v>
      </c>
      <c r="D67" s="600">
        <v>4</v>
      </c>
      <c r="E67" s="601">
        <f t="shared" ref="E67" si="35">D67*30</f>
        <v>120</v>
      </c>
      <c r="F67" s="601">
        <f t="shared" ref="F67" si="36">G67+H67+I67</f>
        <v>12</v>
      </c>
      <c r="G67" s="602">
        <v>8</v>
      </c>
      <c r="H67" s="601"/>
      <c r="I67" s="602">
        <v>4</v>
      </c>
      <c r="J67" s="601">
        <f t="shared" ref="J67" si="37">E67-F67</f>
        <v>108</v>
      </c>
      <c r="K67" s="586"/>
      <c r="L67" s="588"/>
      <c r="M67" s="578"/>
      <c r="N67" s="596"/>
      <c r="O67" s="586"/>
      <c r="P67" s="588"/>
      <c r="Q67" s="578"/>
      <c r="R67" s="598"/>
      <c r="S67" s="590"/>
      <c r="T67" s="588"/>
      <c r="U67" s="578"/>
      <c r="V67" s="594"/>
      <c r="W67" s="590"/>
      <c r="X67" s="588"/>
      <c r="Y67" s="578"/>
      <c r="Z67" s="594"/>
      <c r="AA67" s="590"/>
      <c r="AB67" s="588"/>
      <c r="AC67" s="578"/>
      <c r="AD67" s="582"/>
      <c r="AE67" s="586"/>
      <c r="AF67" s="588"/>
      <c r="AG67" s="592"/>
      <c r="AH67" s="582"/>
      <c r="AI67" s="586"/>
      <c r="AJ67" s="588"/>
      <c r="AK67" s="578"/>
      <c r="AL67" s="582"/>
      <c r="AM67" s="590"/>
      <c r="AN67" s="584"/>
      <c r="AO67" s="578"/>
      <c r="AP67" s="582"/>
      <c r="AQ67" s="590">
        <v>8</v>
      </c>
      <c r="AR67" s="584"/>
      <c r="AS67" s="578">
        <v>4</v>
      </c>
      <c r="AT67" s="582">
        <v>4</v>
      </c>
      <c r="AU67" s="590"/>
      <c r="AV67" s="584"/>
      <c r="AW67" s="578"/>
      <c r="AX67" s="580"/>
      <c r="AY67" s="582">
        <v>9</v>
      </c>
      <c r="AZ67" s="582"/>
      <c r="BA67" s="580"/>
    </row>
    <row r="68" spans="1:53" s="168" customFormat="1" ht="48.6" customHeight="1" thickBot="1" x14ac:dyDescent="0.45">
      <c r="A68" s="276" t="s">
        <v>217</v>
      </c>
      <c r="B68" s="399" t="s">
        <v>325</v>
      </c>
      <c r="C68" s="386" t="s">
        <v>293</v>
      </c>
      <c r="D68" s="583"/>
      <c r="E68" s="581"/>
      <c r="F68" s="581"/>
      <c r="G68" s="603"/>
      <c r="H68" s="581"/>
      <c r="I68" s="603"/>
      <c r="J68" s="581"/>
      <c r="K68" s="587"/>
      <c r="L68" s="589"/>
      <c r="M68" s="579"/>
      <c r="N68" s="597"/>
      <c r="O68" s="587"/>
      <c r="P68" s="589"/>
      <c r="Q68" s="579"/>
      <c r="R68" s="599"/>
      <c r="S68" s="591"/>
      <c r="T68" s="589"/>
      <c r="U68" s="579"/>
      <c r="V68" s="595"/>
      <c r="W68" s="591"/>
      <c r="X68" s="589"/>
      <c r="Y68" s="579"/>
      <c r="Z68" s="595"/>
      <c r="AA68" s="591"/>
      <c r="AB68" s="589"/>
      <c r="AC68" s="579"/>
      <c r="AD68" s="583"/>
      <c r="AE68" s="587"/>
      <c r="AF68" s="589"/>
      <c r="AG68" s="593"/>
      <c r="AH68" s="583"/>
      <c r="AI68" s="587"/>
      <c r="AJ68" s="589"/>
      <c r="AK68" s="579"/>
      <c r="AL68" s="583"/>
      <c r="AM68" s="591"/>
      <c r="AN68" s="585"/>
      <c r="AO68" s="579"/>
      <c r="AP68" s="583"/>
      <c r="AQ68" s="591"/>
      <c r="AR68" s="585"/>
      <c r="AS68" s="579"/>
      <c r="AT68" s="583"/>
      <c r="AU68" s="591"/>
      <c r="AV68" s="585"/>
      <c r="AW68" s="579"/>
      <c r="AX68" s="581"/>
      <c r="AY68" s="583"/>
      <c r="AZ68" s="583"/>
      <c r="BA68" s="581"/>
    </row>
    <row r="69" spans="1:53" s="168" customFormat="1" ht="44.4" customHeight="1" thickBot="1" x14ac:dyDescent="0.45">
      <c r="A69" s="276" t="s">
        <v>267</v>
      </c>
      <c r="B69" s="399" t="s">
        <v>326</v>
      </c>
      <c r="C69" s="386" t="s">
        <v>293</v>
      </c>
      <c r="D69" s="600">
        <v>4</v>
      </c>
      <c r="E69" s="601">
        <f t="shared" ref="E69" si="38">D69*30</f>
        <v>120</v>
      </c>
      <c r="F69" s="601">
        <f t="shared" ref="F69" si="39">G69+H69+I69</f>
        <v>12</v>
      </c>
      <c r="G69" s="602">
        <v>8</v>
      </c>
      <c r="H69" s="601"/>
      <c r="I69" s="602">
        <v>4</v>
      </c>
      <c r="J69" s="601">
        <f t="shared" ref="J69" si="40">E69-F69</f>
        <v>108</v>
      </c>
      <c r="K69" s="586"/>
      <c r="L69" s="588"/>
      <c r="M69" s="578"/>
      <c r="N69" s="596"/>
      <c r="O69" s="586"/>
      <c r="P69" s="588"/>
      <c r="Q69" s="578"/>
      <c r="R69" s="598"/>
      <c r="S69" s="590"/>
      <c r="T69" s="588"/>
      <c r="U69" s="578"/>
      <c r="V69" s="594"/>
      <c r="W69" s="590"/>
      <c r="X69" s="588"/>
      <c r="Y69" s="578"/>
      <c r="Z69" s="594"/>
      <c r="AA69" s="590"/>
      <c r="AB69" s="588"/>
      <c r="AC69" s="578"/>
      <c r="AD69" s="582"/>
      <c r="AE69" s="586"/>
      <c r="AF69" s="588"/>
      <c r="AG69" s="592"/>
      <c r="AH69" s="582"/>
      <c r="AI69" s="586"/>
      <c r="AJ69" s="588"/>
      <c r="AK69" s="578"/>
      <c r="AL69" s="582"/>
      <c r="AM69" s="614"/>
      <c r="AN69" s="655"/>
      <c r="AO69" s="612"/>
      <c r="AP69" s="613"/>
      <c r="AQ69" s="586">
        <v>8</v>
      </c>
      <c r="AR69" s="588"/>
      <c r="AS69" s="578">
        <v>4</v>
      </c>
      <c r="AT69" s="582">
        <v>4</v>
      </c>
      <c r="AU69" s="590"/>
      <c r="AV69" s="584"/>
      <c r="AW69" s="578"/>
      <c r="AX69" s="580"/>
      <c r="AY69" s="582">
        <v>9</v>
      </c>
      <c r="AZ69" s="582"/>
      <c r="BA69" s="580"/>
    </row>
    <row r="70" spans="1:53" s="168" customFormat="1" ht="41.4" customHeight="1" thickBot="1" x14ac:dyDescent="0.45">
      <c r="A70" s="276" t="s">
        <v>268</v>
      </c>
      <c r="B70" s="399" t="s">
        <v>327</v>
      </c>
      <c r="C70" s="386" t="s">
        <v>293</v>
      </c>
      <c r="D70" s="582"/>
      <c r="E70" s="580"/>
      <c r="F70" s="580"/>
      <c r="G70" s="624"/>
      <c r="H70" s="580"/>
      <c r="I70" s="624"/>
      <c r="J70" s="580"/>
      <c r="K70" s="611"/>
      <c r="L70" s="605"/>
      <c r="M70" s="606"/>
      <c r="N70" s="630"/>
      <c r="O70" s="611"/>
      <c r="P70" s="605"/>
      <c r="Q70" s="606"/>
      <c r="R70" s="627"/>
      <c r="S70" s="608"/>
      <c r="T70" s="605"/>
      <c r="U70" s="606"/>
      <c r="V70" s="631"/>
      <c r="W70" s="608"/>
      <c r="X70" s="605"/>
      <c r="Y70" s="606"/>
      <c r="Z70" s="631"/>
      <c r="AA70" s="608"/>
      <c r="AB70" s="605"/>
      <c r="AC70" s="606"/>
      <c r="AD70" s="607"/>
      <c r="AE70" s="611"/>
      <c r="AF70" s="605"/>
      <c r="AG70" s="626"/>
      <c r="AH70" s="607"/>
      <c r="AI70" s="611"/>
      <c r="AJ70" s="605"/>
      <c r="AK70" s="606"/>
      <c r="AL70" s="607"/>
      <c r="AM70" s="608"/>
      <c r="AN70" s="609"/>
      <c r="AO70" s="606"/>
      <c r="AP70" s="607"/>
      <c r="AQ70" s="611"/>
      <c r="AR70" s="605"/>
      <c r="AS70" s="606"/>
      <c r="AT70" s="607"/>
      <c r="AU70" s="608"/>
      <c r="AV70" s="609"/>
      <c r="AW70" s="606"/>
      <c r="AX70" s="604"/>
      <c r="AY70" s="607"/>
      <c r="AZ70" s="607"/>
      <c r="BA70" s="604"/>
    </row>
    <row r="71" spans="1:53" s="168" customFormat="1" ht="64.8" customHeight="1" thickBot="1" x14ac:dyDescent="0.45">
      <c r="A71" s="276" t="s">
        <v>269</v>
      </c>
      <c r="B71" s="399" t="s">
        <v>328</v>
      </c>
      <c r="C71" s="386" t="s">
        <v>293</v>
      </c>
      <c r="D71" s="600">
        <v>4</v>
      </c>
      <c r="E71" s="601">
        <f t="shared" ref="E71" si="41">D71*30</f>
        <v>120</v>
      </c>
      <c r="F71" s="601">
        <f t="shared" ref="F71" si="42">G71+H71+I71</f>
        <v>12</v>
      </c>
      <c r="G71" s="602">
        <v>8</v>
      </c>
      <c r="H71" s="601"/>
      <c r="I71" s="602">
        <v>4</v>
      </c>
      <c r="J71" s="601">
        <f t="shared" ref="J71" si="43">E71-F71</f>
        <v>108</v>
      </c>
      <c r="K71" s="586"/>
      <c r="L71" s="588"/>
      <c r="M71" s="578"/>
      <c r="N71" s="596"/>
      <c r="O71" s="586"/>
      <c r="P71" s="588"/>
      <c r="Q71" s="578"/>
      <c r="R71" s="598"/>
      <c r="S71" s="590"/>
      <c r="T71" s="588"/>
      <c r="U71" s="578"/>
      <c r="V71" s="594"/>
      <c r="W71" s="590"/>
      <c r="X71" s="588"/>
      <c r="Y71" s="578"/>
      <c r="Z71" s="594"/>
      <c r="AA71" s="590"/>
      <c r="AB71" s="588"/>
      <c r="AC71" s="578"/>
      <c r="AD71" s="582"/>
      <c r="AE71" s="586"/>
      <c r="AF71" s="588"/>
      <c r="AG71" s="592"/>
      <c r="AH71" s="582"/>
      <c r="AI71" s="586"/>
      <c r="AJ71" s="588"/>
      <c r="AK71" s="578"/>
      <c r="AL71" s="582"/>
      <c r="AM71" s="590"/>
      <c r="AN71" s="584"/>
      <c r="AO71" s="578"/>
      <c r="AP71" s="582"/>
      <c r="AQ71" s="586">
        <v>8</v>
      </c>
      <c r="AR71" s="588"/>
      <c r="AS71" s="578">
        <v>4</v>
      </c>
      <c r="AT71" s="582">
        <v>4</v>
      </c>
      <c r="AU71" s="590"/>
      <c r="AV71" s="584"/>
      <c r="AW71" s="578"/>
      <c r="AX71" s="580"/>
      <c r="AY71" s="582">
        <v>9</v>
      </c>
      <c r="AZ71" s="582"/>
      <c r="BA71" s="580"/>
    </row>
    <row r="72" spans="1:53" s="168" customFormat="1" ht="65.400000000000006" customHeight="1" thickBot="1" x14ac:dyDescent="0.45">
      <c r="A72" s="276" t="s">
        <v>270</v>
      </c>
      <c r="B72" s="399" t="s">
        <v>329</v>
      </c>
      <c r="C72" s="386" t="s">
        <v>293</v>
      </c>
      <c r="D72" s="583"/>
      <c r="E72" s="581"/>
      <c r="F72" s="581"/>
      <c r="G72" s="603"/>
      <c r="H72" s="581"/>
      <c r="I72" s="603"/>
      <c r="J72" s="581"/>
      <c r="K72" s="587"/>
      <c r="L72" s="589"/>
      <c r="M72" s="579"/>
      <c r="N72" s="597"/>
      <c r="O72" s="587"/>
      <c r="P72" s="589"/>
      <c r="Q72" s="579"/>
      <c r="R72" s="599"/>
      <c r="S72" s="591"/>
      <c r="T72" s="589"/>
      <c r="U72" s="579"/>
      <c r="V72" s="595"/>
      <c r="W72" s="591"/>
      <c r="X72" s="589"/>
      <c r="Y72" s="579"/>
      <c r="Z72" s="595"/>
      <c r="AA72" s="591"/>
      <c r="AB72" s="589"/>
      <c r="AC72" s="579"/>
      <c r="AD72" s="583"/>
      <c r="AE72" s="587"/>
      <c r="AF72" s="589"/>
      <c r="AG72" s="593"/>
      <c r="AH72" s="583"/>
      <c r="AI72" s="587"/>
      <c r="AJ72" s="589"/>
      <c r="AK72" s="579"/>
      <c r="AL72" s="583"/>
      <c r="AM72" s="591"/>
      <c r="AN72" s="585"/>
      <c r="AO72" s="579"/>
      <c r="AP72" s="583"/>
      <c r="AQ72" s="587"/>
      <c r="AR72" s="589"/>
      <c r="AS72" s="579"/>
      <c r="AT72" s="583"/>
      <c r="AU72" s="591"/>
      <c r="AV72" s="585"/>
      <c r="AW72" s="579"/>
      <c r="AX72" s="581"/>
      <c r="AY72" s="583"/>
      <c r="AZ72" s="583"/>
      <c r="BA72" s="581"/>
    </row>
    <row r="73" spans="1:53" s="168" customFormat="1" ht="60" customHeight="1" thickBot="1" x14ac:dyDescent="0.45">
      <c r="A73" s="276" t="s">
        <v>316</v>
      </c>
      <c r="B73" s="449" t="s">
        <v>345</v>
      </c>
      <c r="C73" s="386" t="s">
        <v>293</v>
      </c>
      <c r="D73" s="600">
        <v>5</v>
      </c>
      <c r="E73" s="601">
        <f t="shared" ref="E73" si="44">D73*30</f>
        <v>150</v>
      </c>
      <c r="F73" s="601">
        <f t="shared" ref="F73" si="45">G73+H73+I73</f>
        <v>12</v>
      </c>
      <c r="G73" s="602">
        <v>8</v>
      </c>
      <c r="H73" s="601"/>
      <c r="I73" s="602">
        <v>4</v>
      </c>
      <c r="J73" s="601">
        <f t="shared" ref="J73" si="46">E73-F73</f>
        <v>138</v>
      </c>
      <c r="K73" s="586"/>
      <c r="L73" s="588"/>
      <c r="M73" s="578"/>
      <c r="N73" s="596"/>
      <c r="O73" s="586"/>
      <c r="P73" s="588"/>
      <c r="Q73" s="578"/>
      <c r="R73" s="598"/>
      <c r="S73" s="590"/>
      <c r="T73" s="588"/>
      <c r="U73" s="578"/>
      <c r="V73" s="594"/>
      <c r="W73" s="590"/>
      <c r="X73" s="588"/>
      <c r="Y73" s="578"/>
      <c r="Z73" s="594"/>
      <c r="AA73" s="590"/>
      <c r="AB73" s="588"/>
      <c r="AC73" s="578"/>
      <c r="AD73" s="582"/>
      <c r="AE73" s="586"/>
      <c r="AF73" s="588"/>
      <c r="AG73" s="592"/>
      <c r="AH73" s="582"/>
      <c r="AI73" s="586"/>
      <c r="AJ73" s="588"/>
      <c r="AK73" s="578"/>
      <c r="AL73" s="582"/>
      <c r="AM73" s="590"/>
      <c r="AN73" s="584"/>
      <c r="AO73" s="578"/>
      <c r="AP73" s="582"/>
      <c r="AQ73" s="586">
        <v>8</v>
      </c>
      <c r="AR73" s="588"/>
      <c r="AS73" s="578">
        <v>4</v>
      </c>
      <c r="AT73" s="582">
        <v>5</v>
      </c>
      <c r="AU73" s="590"/>
      <c r="AV73" s="584"/>
      <c r="AW73" s="578"/>
      <c r="AX73" s="580"/>
      <c r="AY73" s="582">
        <v>9</v>
      </c>
      <c r="AZ73" s="582"/>
      <c r="BA73" s="580"/>
    </row>
    <row r="74" spans="1:53" ht="65.400000000000006" customHeight="1" thickBot="1" x14ac:dyDescent="0.3">
      <c r="A74" s="276" t="s">
        <v>315</v>
      </c>
      <c r="B74" s="428" t="s">
        <v>346</v>
      </c>
      <c r="C74" s="386" t="s">
        <v>293</v>
      </c>
      <c r="D74" s="583"/>
      <c r="E74" s="581"/>
      <c r="F74" s="581"/>
      <c r="G74" s="603"/>
      <c r="H74" s="581"/>
      <c r="I74" s="603"/>
      <c r="J74" s="581"/>
      <c r="K74" s="587"/>
      <c r="L74" s="589"/>
      <c r="M74" s="579"/>
      <c r="N74" s="597"/>
      <c r="O74" s="587"/>
      <c r="P74" s="589"/>
      <c r="Q74" s="579"/>
      <c r="R74" s="599"/>
      <c r="S74" s="591"/>
      <c r="T74" s="589"/>
      <c r="U74" s="579"/>
      <c r="V74" s="595"/>
      <c r="W74" s="591"/>
      <c r="X74" s="589"/>
      <c r="Y74" s="579"/>
      <c r="Z74" s="595"/>
      <c r="AA74" s="591"/>
      <c r="AB74" s="589"/>
      <c r="AC74" s="579"/>
      <c r="AD74" s="583"/>
      <c r="AE74" s="587"/>
      <c r="AF74" s="589"/>
      <c r="AG74" s="593"/>
      <c r="AH74" s="583"/>
      <c r="AI74" s="587"/>
      <c r="AJ74" s="589"/>
      <c r="AK74" s="579"/>
      <c r="AL74" s="583"/>
      <c r="AM74" s="591"/>
      <c r="AN74" s="585"/>
      <c r="AO74" s="579"/>
      <c r="AP74" s="583"/>
      <c r="AQ74" s="587"/>
      <c r="AR74" s="589"/>
      <c r="AS74" s="579"/>
      <c r="AT74" s="583"/>
      <c r="AU74" s="591"/>
      <c r="AV74" s="585"/>
      <c r="AW74" s="579"/>
      <c r="AX74" s="581"/>
      <c r="AY74" s="583"/>
      <c r="AZ74" s="583"/>
      <c r="BA74" s="581"/>
    </row>
    <row r="75" spans="1:53" ht="48" customHeight="1" x14ac:dyDescent="0.25">
      <c r="A75" s="431"/>
      <c r="B75" s="432"/>
      <c r="C75" s="433"/>
      <c r="D75" s="434"/>
      <c r="E75" s="418"/>
      <c r="F75" s="418"/>
      <c r="G75" s="418"/>
      <c r="H75" s="418"/>
      <c r="I75" s="418"/>
      <c r="J75" s="418"/>
      <c r="K75" s="434"/>
      <c r="L75" s="434"/>
      <c r="M75" s="418"/>
      <c r="N75" s="435"/>
      <c r="O75" s="434"/>
      <c r="P75" s="434"/>
      <c r="Q75" s="418"/>
      <c r="R75" s="436"/>
      <c r="S75" s="418"/>
      <c r="T75" s="434"/>
      <c r="U75" s="418"/>
      <c r="V75" s="437"/>
      <c r="W75" s="418"/>
      <c r="X75" s="434"/>
      <c r="Y75" s="418"/>
      <c r="Z75" s="437"/>
      <c r="AA75" s="418"/>
      <c r="AB75" s="434"/>
      <c r="AC75" s="418"/>
      <c r="AD75" s="434"/>
      <c r="AE75" s="434"/>
      <c r="AF75" s="434"/>
      <c r="AG75" s="434"/>
      <c r="AH75" s="434"/>
      <c r="AI75" s="434"/>
      <c r="AJ75" s="434"/>
      <c r="AK75" s="418"/>
      <c r="AL75" s="434"/>
      <c r="AM75" s="418"/>
      <c r="AN75" s="418"/>
      <c r="AO75" s="418"/>
      <c r="AP75" s="434"/>
      <c r="AQ75" s="434"/>
      <c r="AR75" s="434"/>
      <c r="AS75" s="418"/>
      <c r="AT75" s="434"/>
      <c r="AU75" s="418"/>
      <c r="AV75" s="418"/>
      <c r="AW75" s="418"/>
      <c r="AX75" s="418"/>
      <c r="AY75" s="434"/>
      <c r="AZ75" s="434"/>
      <c r="BA75" s="418"/>
    </row>
    <row r="76" spans="1:53" ht="20.25" customHeight="1" x14ac:dyDescent="0.25">
      <c r="M76" s="302"/>
      <c r="N76" s="302"/>
      <c r="O76" s="302"/>
      <c r="P76" s="302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7"/>
      <c r="BA76" s="317"/>
    </row>
    <row r="77" spans="1:53" s="3" customFormat="1" ht="21" x14ac:dyDescent="0.4">
      <c r="A77" s="104"/>
      <c r="B77" s="430" t="s">
        <v>332</v>
      </c>
      <c r="D77" s="104"/>
      <c r="E77" s="104" t="s">
        <v>333</v>
      </c>
      <c r="F77" s="168"/>
      <c r="G77" s="168"/>
      <c r="I77" s="168"/>
      <c r="J77" s="168"/>
      <c r="K77" s="168"/>
      <c r="L77" s="168"/>
      <c r="N77" s="168"/>
      <c r="O77" s="221"/>
      <c r="P77" s="104"/>
      <c r="Q77" s="168"/>
      <c r="R77" s="168"/>
      <c r="S77" s="104"/>
      <c r="T77" s="168"/>
      <c r="U77" s="168"/>
      <c r="V77" s="168"/>
      <c r="Y77" s="104" t="s">
        <v>334</v>
      </c>
      <c r="AK77" s="104"/>
    </row>
    <row r="78" spans="1:53" s="3" customFormat="1" ht="21" x14ac:dyDescent="0.4">
      <c r="A78" s="104"/>
      <c r="B78" s="104" t="s">
        <v>335</v>
      </c>
      <c r="D78" s="104"/>
      <c r="E78" s="104" t="s">
        <v>336</v>
      </c>
      <c r="F78" s="168"/>
      <c r="G78" s="168"/>
      <c r="I78" s="168"/>
      <c r="J78" s="168"/>
      <c r="K78" s="168"/>
      <c r="L78" s="168"/>
      <c r="N78" s="168"/>
      <c r="O78" s="221"/>
      <c r="P78" s="104"/>
      <c r="Q78" s="168"/>
      <c r="R78" s="168"/>
      <c r="S78" s="104"/>
      <c r="T78" s="168"/>
      <c r="U78" s="168"/>
      <c r="V78" s="168"/>
      <c r="Y78" s="104" t="s">
        <v>337</v>
      </c>
      <c r="AK78" s="104"/>
    </row>
    <row r="79" spans="1:53" s="3" customFormat="1" ht="21" x14ac:dyDescent="0.4">
      <c r="A79" s="104"/>
      <c r="B79" s="104" t="s">
        <v>338</v>
      </c>
      <c r="D79" s="104"/>
      <c r="E79" s="104" t="s">
        <v>339</v>
      </c>
      <c r="F79" s="168"/>
      <c r="G79" s="168"/>
      <c r="I79" s="168"/>
      <c r="J79" s="168"/>
      <c r="K79" s="168"/>
      <c r="L79" s="168"/>
      <c r="N79" s="168"/>
      <c r="O79" s="221"/>
      <c r="P79" s="104"/>
      <c r="Q79" s="168"/>
      <c r="R79" s="168"/>
      <c r="S79" s="104"/>
      <c r="T79" s="168"/>
      <c r="U79" s="168"/>
      <c r="V79" s="168"/>
      <c r="Y79" s="104" t="s">
        <v>340</v>
      </c>
      <c r="AK79" s="104"/>
    </row>
    <row r="80" spans="1:53" s="3" customFormat="1" ht="18.75" customHeight="1" x14ac:dyDescent="0.4">
      <c r="A80" s="97"/>
      <c r="B80" s="97"/>
      <c r="C80" s="97"/>
      <c r="D80" s="97"/>
      <c r="E80" s="97"/>
      <c r="F80" s="98"/>
      <c r="G80" s="98"/>
      <c r="I80" s="98"/>
      <c r="K80" s="98"/>
      <c r="L80" s="98"/>
      <c r="M80" s="85"/>
      <c r="O80" s="99"/>
      <c r="P80" s="97"/>
      <c r="Q80" s="107"/>
      <c r="R80" s="106"/>
      <c r="S80" s="97"/>
      <c r="T80" s="97"/>
      <c r="U80" s="99"/>
      <c r="V80" s="97"/>
      <c r="W80" s="103"/>
      <c r="X80" s="103"/>
      <c r="Y80" s="97"/>
      <c r="Z80" s="103"/>
      <c r="AA80" s="103"/>
      <c r="AB80" s="103"/>
      <c r="AC80" s="103"/>
      <c r="AD80" s="103"/>
      <c r="AE80" s="104"/>
      <c r="AF80" s="104"/>
      <c r="AG80" s="105"/>
      <c r="AH80" s="105"/>
      <c r="AI80" s="105"/>
      <c r="AJ80" s="105"/>
      <c r="AK80" s="104"/>
      <c r="AL80" s="104"/>
      <c r="AM80" s="104"/>
      <c r="AN80" s="104"/>
      <c r="AO80" s="104"/>
      <c r="AP80" s="104"/>
      <c r="AQ80" s="105"/>
      <c r="AR80" s="105"/>
      <c r="AS80" s="104"/>
      <c r="AT80" s="104"/>
      <c r="AU80" s="104"/>
      <c r="AV80" s="104"/>
      <c r="AW80" s="104"/>
      <c r="AX80" s="104"/>
      <c r="AY80" s="104"/>
      <c r="AZ80" s="104"/>
      <c r="BA80" s="104"/>
    </row>
    <row r="81" spans="1:13" ht="19.5" customHeight="1" x14ac:dyDescent="0.3">
      <c r="A81" s="503"/>
      <c r="B81" s="503"/>
      <c r="C81" s="503"/>
      <c r="D81" s="503"/>
      <c r="E81" s="503"/>
      <c r="F81" s="503"/>
      <c r="G81" s="503"/>
      <c r="H81" s="503"/>
      <c r="M81" s="97"/>
    </row>
  </sheetData>
  <dataConsolidate/>
  <mergeCells count="685">
    <mergeCell ref="C1:AT2"/>
    <mergeCell ref="AX71:AX72"/>
    <mergeCell ref="AY71:AY72"/>
    <mergeCell ref="AZ71:AZ72"/>
    <mergeCell ref="BA71:BA72"/>
    <mergeCell ref="AO71:AO72"/>
    <mergeCell ref="AP71:AP72"/>
    <mergeCell ref="AQ71:AQ72"/>
    <mergeCell ref="AR71:AR72"/>
    <mergeCell ref="AS71:AS72"/>
    <mergeCell ref="AT71:AT72"/>
    <mergeCell ref="AU71:AU72"/>
    <mergeCell ref="AV71:AV72"/>
    <mergeCell ref="AW71:AW72"/>
    <mergeCell ref="AF71:AF72"/>
    <mergeCell ref="AG71:AG72"/>
    <mergeCell ref="AH71:AH72"/>
    <mergeCell ref="AI71:AI72"/>
    <mergeCell ref="AJ71:AJ72"/>
    <mergeCell ref="AK71:AK72"/>
    <mergeCell ref="AL71:AL72"/>
    <mergeCell ref="AM71:AM72"/>
    <mergeCell ref="AN71:AN72"/>
    <mergeCell ref="W71:W72"/>
    <mergeCell ref="X71:X72"/>
    <mergeCell ref="Y71:Y72"/>
    <mergeCell ref="Z71:Z72"/>
    <mergeCell ref="AA71:AA72"/>
    <mergeCell ref="AB71:AB72"/>
    <mergeCell ref="AC71:AC72"/>
    <mergeCell ref="AD71:AD72"/>
    <mergeCell ref="AE71:AE72"/>
    <mergeCell ref="AW69:AW70"/>
    <mergeCell ref="AO69:AO70"/>
    <mergeCell ref="AP69:AP70"/>
    <mergeCell ref="AQ69:AQ70"/>
    <mergeCell ref="AR69:AR70"/>
    <mergeCell ref="AS69:AS70"/>
    <mergeCell ref="AT69:AT70"/>
    <mergeCell ref="AU69:AU70"/>
    <mergeCell ref="AV69:AV70"/>
    <mergeCell ref="AE69:AE70"/>
    <mergeCell ref="AF69:AF70"/>
    <mergeCell ref="AG69:AG70"/>
    <mergeCell ref="AH69:AH70"/>
    <mergeCell ref="AI69:AI70"/>
    <mergeCell ref="AJ69:AJ70"/>
    <mergeCell ref="AK69:AK70"/>
    <mergeCell ref="AX69:AX70"/>
    <mergeCell ref="AY69:AY70"/>
    <mergeCell ref="AZ69:AZ70"/>
    <mergeCell ref="BA69:BA70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M71:M72"/>
    <mergeCell ref="N71:N72"/>
    <mergeCell ref="O71:O72"/>
    <mergeCell ref="P71:P72"/>
    <mergeCell ref="Q71:Q72"/>
    <mergeCell ref="R71:R72"/>
    <mergeCell ref="S71:S72"/>
    <mergeCell ref="T71:T72"/>
    <mergeCell ref="U71:U72"/>
    <mergeCell ref="V71:V72"/>
    <mergeCell ref="AN69:AN70"/>
    <mergeCell ref="AL69:AL70"/>
    <mergeCell ref="AM69:AM70"/>
    <mergeCell ref="V69:V70"/>
    <mergeCell ref="W69:W70"/>
    <mergeCell ref="X69:X70"/>
    <mergeCell ref="Y69:Y70"/>
    <mergeCell ref="Z69:Z70"/>
    <mergeCell ref="AA69:AA70"/>
    <mergeCell ref="AB69:AB70"/>
    <mergeCell ref="AC69:AC70"/>
    <mergeCell ref="AD69:AD70"/>
    <mergeCell ref="M69:M70"/>
    <mergeCell ref="N69:N70"/>
    <mergeCell ref="O69:O70"/>
    <mergeCell ref="P69:P70"/>
    <mergeCell ref="Q69:Q70"/>
    <mergeCell ref="R69:R70"/>
    <mergeCell ref="S69:S70"/>
    <mergeCell ref="T69:T70"/>
    <mergeCell ref="U69:U70"/>
    <mergeCell ref="D69:D70"/>
    <mergeCell ref="E69:E70"/>
    <mergeCell ref="F69:F70"/>
    <mergeCell ref="G69:G70"/>
    <mergeCell ref="H69:H70"/>
    <mergeCell ref="I69:I70"/>
    <mergeCell ref="J69:J70"/>
    <mergeCell ref="K69:K70"/>
    <mergeCell ref="L69:L70"/>
    <mergeCell ref="AQ65:AQ66"/>
    <mergeCell ref="AR65:AR66"/>
    <mergeCell ref="AS65:AS66"/>
    <mergeCell ref="AT65:AT66"/>
    <mergeCell ref="AU65:AU66"/>
    <mergeCell ref="AV65:AV66"/>
    <mergeCell ref="AW65:AW66"/>
    <mergeCell ref="AX65:AX66"/>
    <mergeCell ref="AQ67:AQ68"/>
    <mergeCell ref="AR67:AR68"/>
    <mergeCell ref="AS67:AS68"/>
    <mergeCell ref="AT67:AT68"/>
    <mergeCell ref="AU67:AU68"/>
    <mergeCell ref="AV67:AV68"/>
    <mergeCell ref="AW67:AW68"/>
    <mergeCell ref="AX67:AX68"/>
    <mergeCell ref="AQ61:AQ62"/>
    <mergeCell ref="AR61:AR62"/>
    <mergeCell ref="AS61:AS62"/>
    <mergeCell ref="AT61:AT62"/>
    <mergeCell ref="AU61:AU62"/>
    <mergeCell ref="AV61:AV62"/>
    <mergeCell ref="AW61:AW62"/>
    <mergeCell ref="AX61:AX62"/>
    <mergeCell ref="AQ63:AQ64"/>
    <mergeCell ref="AR63:AR64"/>
    <mergeCell ref="AS63:AS64"/>
    <mergeCell ref="AT63:AT64"/>
    <mergeCell ref="AU63:AU64"/>
    <mergeCell ref="AV63:AV64"/>
    <mergeCell ref="AW63:AW64"/>
    <mergeCell ref="AX63:AX64"/>
    <mergeCell ref="AQ39:AS39"/>
    <mergeCell ref="AU39:AW39"/>
    <mergeCell ref="AQ56:AS56"/>
    <mergeCell ref="AU56:AW56"/>
    <mergeCell ref="AQ57:AQ58"/>
    <mergeCell ref="AR57:AR58"/>
    <mergeCell ref="AS57:AS58"/>
    <mergeCell ref="AT57:AT58"/>
    <mergeCell ref="AU57:AU58"/>
    <mergeCell ref="AV57:AV58"/>
    <mergeCell ref="AW57:AW58"/>
    <mergeCell ref="AQ33:AS33"/>
    <mergeCell ref="AU33:AW33"/>
    <mergeCell ref="AQ34:AQ36"/>
    <mergeCell ref="AR34:AR36"/>
    <mergeCell ref="AS34:AS36"/>
    <mergeCell ref="AT34:AT36"/>
    <mergeCell ref="AU34:AU36"/>
    <mergeCell ref="AV34:AV36"/>
    <mergeCell ref="AW34:AW36"/>
    <mergeCell ref="AQ12:AS12"/>
    <mergeCell ref="AU12:AW12"/>
    <mergeCell ref="AQ13:AS13"/>
    <mergeCell ref="AU13:AW13"/>
    <mergeCell ref="AQ17:AS17"/>
    <mergeCell ref="AU17:AW17"/>
    <mergeCell ref="AQ26:AS26"/>
    <mergeCell ref="AU26:AW26"/>
    <mergeCell ref="AQ27:AS27"/>
    <mergeCell ref="AU27:AW27"/>
    <mergeCell ref="AQ7:AX7"/>
    <mergeCell ref="AQ8:AT8"/>
    <mergeCell ref="AU8:AX8"/>
    <mergeCell ref="AQ9:AQ10"/>
    <mergeCell ref="AR9:AR10"/>
    <mergeCell ref="AS9:AS10"/>
    <mergeCell ref="AT9:AT10"/>
    <mergeCell ref="AU9:AU10"/>
    <mergeCell ref="AV9:AV10"/>
    <mergeCell ref="AW9:AW10"/>
    <mergeCell ref="AX9:AX10"/>
    <mergeCell ref="AY19:AY24"/>
    <mergeCell ref="A26:B26"/>
    <mergeCell ref="K26:M26"/>
    <mergeCell ref="O26:Q26"/>
    <mergeCell ref="S26:U26"/>
    <mergeCell ref="W26:Y26"/>
    <mergeCell ref="AA26:AC26"/>
    <mergeCell ref="AE26:AG26"/>
    <mergeCell ref="AI26:AK26"/>
    <mergeCell ref="AM26:AO26"/>
    <mergeCell ref="S19:S24"/>
    <mergeCell ref="T19:T24"/>
    <mergeCell ref="U19:U24"/>
    <mergeCell ref="V19:V24"/>
    <mergeCell ref="O19:O24"/>
    <mergeCell ref="P19:P24"/>
    <mergeCell ref="Q19:Q24"/>
    <mergeCell ref="R19:R24"/>
    <mergeCell ref="C21:C24"/>
    <mergeCell ref="D19:D24"/>
    <mergeCell ref="E19:E24"/>
    <mergeCell ref="F19:F24"/>
    <mergeCell ref="G19:G24"/>
    <mergeCell ref="H19:H24"/>
    <mergeCell ref="I19:I24"/>
    <mergeCell ref="J19:J24"/>
    <mergeCell ref="K27:M27"/>
    <mergeCell ref="P57:P58"/>
    <mergeCell ref="Q57:Q58"/>
    <mergeCell ref="R57:R58"/>
    <mergeCell ref="K57:K58"/>
    <mergeCell ref="L57:L58"/>
    <mergeCell ref="M57:M58"/>
    <mergeCell ref="N57:N58"/>
    <mergeCell ref="O57:O58"/>
    <mergeCell ref="P34:P36"/>
    <mergeCell ref="Q34:Q36"/>
    <mergeCell ref="F67:F68"/>
    <mergeCell ref="G67:G68"/>
    <mergeCell ref="H67:H68"/>
    <mergeCell ref="I67:I68"/>
    <mergeCell ref="J67:J68"/>
    <mergeCell ref="F61:F62"/>
    <mergeCell ref="G61:G62"/>
    <mergeCell ref="H61:H62"/>
    <mergeCell ref="I61:I62"/>
    <mergeCell ref="J61:J62"/>
    <mergeCell ref="F59:F60"/>
    <mergeCell ref="G59:G60"/>
    <mergeCell ref="H59:H60"/>
    <mergeCell ref="I59:I60"/>
    <mergeCell ref="J59:J60"/>
    <mergeCell ref="F57:F58"/>
    <mergeCell ref="G57:G58"/>
    <mergeCell ref="H57:H58"/>
    <mergeCell ref="I57:I58"/>
    <mergeCell ref="J57:J58"/>
    <mergeCell ref="D57:D58"/>
    <mergeCell ref="D59:D60"/>
    <mergeCell ref="D61:D62"/>
    <mergeCell ref="D67:D68"/>
    <mergeCell ref="E57:E58"/>
    <mergeCell ref="E59:E60"/>
    <mergeCell ref="E61:E62"/>
    <mergeCell ref="E67:E68"/>
    <mergeCell ref="A12:B12"/>
    <mergeCell ref="A38:B38"/>
    <mergeCell ref="B25:BA25"/>
    <mergeCell ref="B37:BA37"/>
    <mergeCell ref="AN57:AN58"/>
    <mergeCell ref="AO57:AO58"/>
    <mergeCell ref="K56:M56"/>
    <mergeCell ref="O56:Q56"/>
    <mergeCell ref="S56:U56"/>
    <mergeCell ref="W56:Y56"/>
    <mergeCell ref="AA56:AC56"/>
    <mergeCell ref="AE56:AG56"/>
    <mergeCell ref="AI56:AK56"/>
    <mergeCell ref="AC59:AC60"/>
    <mergeCell ref="AD59:AD60"/>
    <mergeCell ref="AM56:AO56"/>
    <mergeCell ref="A7:A10"/>
    <mergeCell ref="B7:B10"/>
    <mergeCell ref="C7:C10"/>
    <mergeCell ref="D7:E9"/>
    <mergeCell ref="F7:J7"/>
    <mergeCell ref="G9:G10"/>
    <mergeCell ref="H9:H10"/>
    <mergeCell ref="I9:I10"/>
    <mergeCell ref="F8:F10"/>
    <mergeCell ref="G8:I8"/>
    <mergeCell ref="J8:J10"/>
    <mergeCell ref="K7:R7"/>
    <mergeCell ref="S7:Z7"/>
    <mergeCell ref="AA7:AH7"/>
    <mergeCell ref="AI7:AP7"/>
    <mergeCell ref="AY7:BA8"/>
    <mergeCell ref="AM8:AP8"/>
    <mergeCell ref="AI8:AL8"/>
    <mergeCell ref="K9:K10"/>
    <mergeCell ref="S8:V8"/>
    <mergeCell ref="W8:Z8"/>
    <mergeCell ref="AA8:AD8"/>
    <mergeCell ref="AE8:AH8"/>
    <mergeCell ref="K8:N8"/>
    <mergeCell ref="O8:R8"/>
    <mergeCell ref="L9:L10"/>
    <mergeCell ref="M9:M10"/>
    <mergeCell ref="N9:N10"/>
    <mergeCell ref="O9:O10"/>
    <mergeCell ref="P9:P10"/>
    <mergeCell ref="Q9:Q10"/>
    <mergeCell ref="R9:R10"/>
    <mergeCell ref="S9:S10"/>
    <mergeCell ref="T9:T10"/>
    <mergeCell ref="U9:U10"/>
    <mergeCell ref="AA13:AC13"/>
    <mergeCell ref="AB34:AB36"/>
    <mergeCell ref="V9:V10"/>
    <mergeCell ref="W9:W10"/>
    <mergeCell ref="X9:X10"/>
    <mergeCell ref="Y9:Y10"/>
    <mergeCell ref="AF9:AF10"/>
    <mergeCell ref="AG9:AG10"/>
    <mergeCell ref="AH9:AH10"/>
    <mergeCell ref="AC9:AC10"/>
    <mergeCell ref="AD9:AD10"/>
    <mergeCell ref="AA33:AC33"/>
    <mergeCell ref="AE33:AG33"/>
    <mergeCell ref="AI33:AK33"/>
    <mergeCell ref="K39:M39"/>
    <mergeCell ref="O39:Q39"/>
    <mergeCell ref="S39:U39"/>
    <mergeCell ref="W39:Y39"/>
    <mergeCell ref="K17:M17"/>
    <mergeCell ref="O17:Q17"/>
    <mergeCell ref="AI34:AI36"/>
    <mergeCell ref="W33:Y33"/>
    <mergeCell ref="S17:U17"/>
    <mergeCell ref="W17:Y17"/>
    <mergeCell ref="AA17:AC17"/>
    <mergeCell ref="O27:Q27"/>
    <mergeCell ref="S27:U27"/>
    <mergeCell ref="W27:Y27"/>
    <mergeCell ref="AA27:AC27"/>
    <mergeCell ref="AE27:AG27"/>
    <mergeCell ref="AI27:AK27"/>
    <mergeCell ref="K33:M33"/>
    <mergeCell ref="V34:V36"/>
    <mergeCell ref="Z34:Z36"/>
    <mergeCell ref="AD34:AD36"/>
    <mergeCell ref="AH34:AH36"/>
    <mergeCell ref="O34:O36"/>
    <mergeCell ref="AN9:AN10"/>
    <mergeCell ref="AO9:AO10"/>
    <mergeCell ref="AJ9:AJ10"/>
    <mergeCell ref="AE9:AE10"/>
    <mergeCell ref="B11:BA11"/>
    <mergeCell ref="AP9:AP10"/>
    <mergeCell ref="AY9:AY10"/>
    <mergeCell ref="AZ9:AZ10"/>
    <mergeCell ref="BA9:BA10"/>
    <mergeCell ref="AL9:AL10"/>
    <mergeCell ref="AM9:AM10"/>
    <mergeCell ref="AI9:AI10"/>
    <mergeCell ref="Z9:Z10"/>
    <mergeCell ref="AA9:AA10"/>
    <mergeCell ref="AB9:AB10"/>
    <mergeCell ref="AK9:AK10"/>
    <mergeCell ref="AD57:AD58"/>
    <mergeCell ref="AE57:AE58"/>
    <mergeCell ref="AF57:AF58"/>
    <mergeCell ref="AG57:AG58"/>
    <mergeCell ref="AH57:AH58"/>
    <mergeCell ref="AI57:AI58"/>
    <mergeCell ref="AJ57:AJ58"/>
    <mergeCell ref="S57:S58"/>
    <mergeCell ref="T57:T58"/>
    <mergeCell ref="U57:U58"/>
    <mergeCell ref="V57:V58"/>
    <mergeCell ref="W57:W58"/>
    <mergeCell ref="X57:X58"/>
    <mergeCell ref="Y57:Y58"/>
    <mergeCell ref="AA57:AA58"/>
    <mergeCell ref="Z57:Z58"/>
    <mergeCell ref="AP57:AP58"/>
    <mergeCell ref="AY57:AY58"/>
    <mergeCell ref="AZ57:AZ58"/>
    <mergeCell ref="BA57:BA58"/>
    <mergeCell ref="AM59:AM60"/>
    <mergeCell ref="AG59:AG60"/>
    <mergeCell ref="AH59:AH60"/>
    <mergeCell ref="AX57:AX58"/>
    <mergeCell ref="AQ59:AQ60"/>
    <mergeCell ref="AR59:AR60"/>
    <mergeCell ref="AS59:AS60"/>
    <mergeCell ref="AT59:AT60"/>
    <mergeCell ref="AU59:AU60"/>
    <mergeCell ref="AV59:AV60"/>
    <mergeCell ref="AW59:AW60"/>
    <mergeCell ref="AX59:AX60"/>
    <mergeCell ref="K59:K60"/>
    <mergeCell ref="L59:L60"/>
    <mergeCell ref="M59:M60"/>
    <mergeCell ref="N59:N60"/>
    <mergeCell ref="O59:O60"/>
    <mergeCell ref="P59:P60"/>
    <mergeCell ref="Q59:Q60"/>
    <mergeCell ref="R59:R60"/>
    <mergeCell ref="S59:S60"/>
    <mergeCell ref="K61:K62"/>
    <mergeCell ref="L61:L62"/>
    <mergeCell ref="M61:M62"/>
    <mergeCell ref="N61:N62"/>
    <mergeCell ref="O61:O62"/>
    <mergeCell ref="P61:P62"/>
    <mergeCell ref="Q61:Q62"/>
    <mergeCell ref="R61:R62"/>
    <mergeCell ref="S61:S62"/>
    <mergeCell ref="T67:T68"/>
    <mergeCell ref="U67:U68"/>
    <mergeCell ref="V67:V68"/>
    <mergeCell ref="W67:W68"/>
    <mergeCell ref="X67:X68"/>
    <mergeCell ref="Y67:Y68"/>
    <mergeCell ref="Z67:Z68"/>
    <mergeCell ref="AC61:AC62"/>
    <mergeCell ref="AD61:AD62"/>
    <mergeCell ref="AA67:AA68"/>
    <mergeCell ref="AB67:AB68"/>
    <mergeCell ref="AB61:AB62"/>
    <mergeCell ref="AC67:AC68"/>
    <mergeCell ref="AD67:AD68"/>
    <mergeCell ref="Y65:Y66"/>
    <mergeCell ref="T61:T62"/>
    <mergeCell ref="U61:U62"/>
    <mergeCell ref="V61:V62"/>
    <mergeCell ref="W61:W62"/>
    <mergeCell ref="X61:X62"/>
    <mergeCell ref="Y61:Y62"/>
    <mergeCell ref="Z61:Z62"/>
    <mergeCell ref="AA61:AA62"/>
    <mergeCell ref="T65:T66"/>
    <mergeCell ref="AY67:AY68"/>
    <mergeCell ref="AZ67:AZ68"/>
    <mergeCell ref="BA67:BA68"/>
    <mergeCell ref="AA38:AC38"/>
    <mergeCell ref="AE38:AG38"/>
    <mergeCell ref="AI38:AK38"/>
    <mergeCell ref="AM38:AO38"/>
    <mergeCell ref="AA39:AC39"/>
    <mergeCell ref="AE39:AG39"/>
    <mergeCell ref="AI39:AK39"/>
    <mergeCell ref="AM39:AO39"/>
    <mergeCell ref="AI65:AI66"/>
    <mergeCell ref="AJ65:AJ66"/>
    <mergeCell ref="AN65:AN66"/>
    <mergeCell ref="AO65:AO66"/>
    <mergeCell ref="AP65:AP66"/>
    <mergeCell ref="AY65:AY66"/>
    <mergeCell ref="AZ65:AZ66"/>
    <mergeCell ref="BA65:BA66"/>
    <mergeCell ref="AL61:AL62"/>
    <mergeCell ref="AM61:AM62"/>
    <mergeCell ref="AE67:AE68"/>
    <mergeCell ref="AF67:AF68"/>
    <mergeCell ref="AG67:AG68"/>
    <mergeCell ref="F34:F36"/>
    <mergeCell ref="G34:G36"/>
    <mergeCell ref="H34:H36"/>
    <mergeCell ref="I34:I36"/>
    <mergeCell ref="J34:J36"/>
    <mergeCell ref="AE34:AE36"/>
    <mergeCell ref="AN67:AN68"/>
    <mergeCell ref="AO67:AO68"/>
    <mergeCell ref="AP67:AP68"/>
    <mergeCell ref="AH67:AH68"/>
    <mergeCell ref="AI67:AI68"/>
    <mergeCell ref="AJ67:AJ68"/>
    <mergeCell ref="AK67:AK68"/>
    <mergeCell ref="AL67:AL68"/>
    <mergeCell ref="AM67:AM68"/>
    <mergeCell ref="K67:K68"/>
    <mergeCell ref="L67:L68"/>
    <mergeCell ref="M67:M68"/>
    <mergeCell ref="N67:N68"/>
    <mergeCell ref="O67:O68"/>
    <mergeCell ref="P67:P68"/>
    <mergeCell ref="Q67:Q68"/>
    <mergeCell ref="R67:R68"/>
    <mergeCell ref="S67:S68"/>
    <mergeCell ref="A81:H81"/>
    <mergeCell ref="K38:M38"/>
    <mergeCell ref="O38:Q38"/>
    <mergeCell ref="S38:U38"/>
    <mergeCell ref="W38:Y38"/>
    <mergeCell ref="S34:S36"/>
    <mergeCell ref="U34:U36"/>
    <mergeCell ref="W34:W36"/>
    <mergeCell ref="X34:X36"/>
    <mergeCell ref="Y34:Y36"/>
    <mergeCell ref="D63:D64"/>
    <mergeCell ref="E63:E64"/>
    <mergeCell ref="F63:F64"/>
    <mergeCell ref="G63:G64"/>
    <mergeCell ref="H63:H64"/>
    <mergeCell ref="I63:I64"/>
    <mergeCell ref="J63:J64"/>
    <mergeCell ref="K63:K64"/>
    <mergeCell ref="L63:L64"/>
    <mergeCell ref="M63:M64"/>
    <mergeCell ref="N34:N36"/>
    <mergeCell ref="R34:R36"/>
    <mergeCell ref="D34:D36"/>
    <mergeCell ref="E34:E36"/>
    <mergeCell ref="AM33:AO33"/>
    <mergeCell ref="AM27:AO27"/>
    <mergeCell ref="O33:Q33"/>
    <mergeCell ref="S33:U33"/>
    <mergeCell ref="AC34:AC36"/>
    <mergeCell ref="AJ34:AJ36"/>
    <mergeCell ref="AK34:AK36"/>
    <mergeCell ref="AM34:AM36"/>
    <mergeCell ref="AN61:AN62"/>
    <mergeCell ref="AO61:AO62"/>
    <mergeCell ref="AE61:AE62"/>
    <mergeCell ref="T59:T60"/>
    <mergeCell ref="U59:U60"/>
    <mergeCell ref="V59:V60"/>
    <mergeCell ref="W59:W60"/>
    <mergeCell ref="X59:X60"/>
    <mergeCell ref="Y59:Y60"/>
    <mergeCell ref="Z59:Z60"/>
    <mergeCell ref="AA59:AA60"/>
    <mergeCell ref="AB59:AB60"/>
    <mergeCell ref="AE59:AE60"/>
    <mergeCell ref="AF59:AF60"/>
    <mergeCell ref="AB57:AB58"/>
    <mergeCell ref="AC57:AC58"/>
    <mergeCell ref="Q63:Q64"/>
    <mergeCell ref="AM65:AM66"/>
    <mergeCell ref="Z65:Z66"/>
    <mergeCell ref="AA65:AA66"/>
    <mergeCell ref="AB65:AB66"/>
    <mergeCell ref="AC65:AC66"/>
    <mergeCell ref="AD65:AD66"/>
    <mergeCell ref="AE65:AE66"/>
    <mergeCell ref="AF65:AF66"/>
    <mergeCell ref="AG65:AG66"/>
    <mergeCell ref="AH65:AH66"/>
    <mergeCell ref="U65:U66"/>
    <mergeCell ref="V65:V66"/>
    <mergeCell ref="W65:W66"/>
    <mergeCell ref="X65:X66"/>
    <mergeCell ref="AL65:AL66"/>
    <mergeCell ref="T34:T36"/>
    <mergeCell ref="AF61:AF62"/>
    <mergeCell ref="AG61:AG62"/>
    <mergeCell ref="AH61:AH62"/>
    <mergeCell ref="K65:K66"/>
    <mergeCell ref="L65:L66"/>
    <mergeCell ref="M65:M66"/>
    <mergeCell ref="N65:N66"/>
    <mergeCell ref="O65:O66"/>
    <mergeCell ref="P65:P66"/>
    <mergeCell ref="Q65:Q66"/>
    <mergeCell ref="R65:R66"/>
    <mergeCell ref="S65:S66"/>
    <mergeCell ref="S63:S64"/>
    <mergeCell ref="T63:T64"/>
    <mergeCell ref="U63:U64"/>
    <mergeCell ref="V63:V64"/>
    <mergeCell ref="W63:W64"/>
    <mergeCell ref="X63:X64"/>
    <mergeCell ref="Y63:Y64"/>
    <mergeCell ref="Z63:Z64"/>
    <mergeCell ref="N63:N64"/>
    <mergeCell ref="O63:O64"/>
    <mergeCell ref="P63:P64"/>
    <mergeCell ref="D65:D66"/>
    <mergeCell ref="E65:E66"/>
    <mergeCell ref="F65:F66"/>
    <mergeCell ref="G65:G66"/>
    <mergeCell ref="H65:H66"/>
    <mergeCell ref="I65:I66"/>
    <mergeCell ref="J65:J66"/>
    <mergeCell ref="AN34:AN36"/>
    <mergeCell ref="AO34:AO36"/>
    <mergeCell ref="AA63:AA64"/>
    <mergeCell ref="AB63:AB64"/>
    <mergeCell ref="AC63:AC64"/>
    <mergeCell ref="AD63:AD64"/>
    <mergeCell ref="AE63:AE64"/>
    <mergeCell ref="AF63:AF64"/>
    <mergeCell ref="AG63:AG64"/>
    <mergeCell ref="AH63:AH64"/>
    <mergeCell ref="AI63:AI64"/>
    <mergeCell ref="R63:R64"/>
    <mergeCell ref="AK65:AK66"/>
    <mergeCell ref="AL34:AL36"/>
    <mergeCell ref="K34:K36"/>
    <mergeCell ref="L34:L36"/>
    <mergeCell ref="M34:M36"/>
    <mergeCell ref="AY34:AY36"/>
    <mergeCell ref="AZ34:AZ36"/>
    <mergeCell ref="AE17:AG17"/>
    <mergeCell ref="AI17:AK17"/>
    <mergeCell ref="AM17:AO17"/>
    <mergeCell ref="AF34:AF36"/>
    <mergeCell ref="AG34:AG36"/>
    <mergeCell ref="AA34:AA36"/>
    <mergeCell ref="K12:M12"/>
    <mergeCell ref="O12:Q12"/>
    <mergeCell ref="S12:U12"/>
    <mergeCell ref="W12:Y12"/>
    <mergeCell ref="AA12:AC12"/>
    <mergeCell ref="AE12:AG12"/>
    <mergeCell ref="AI12:AK12"/>
    <mergeCell ref="AM12:AO12"/>
    <mergeCell ref="K13:M13"/>
    <mergeCell ref="O13:Q13"/>
    <mergeCell ref="S13:U13"/>
    <mergeCell ref="W13:Y13"/>
    <mergeCell ref="AE13:AG13"/>
    <mergeCell ref="AI13:AK13"/>
    <mergeCell ref="AM13:AO13"/>
    <mergeCell ref="AP34:AP36"/>
    <mergeCell ref="BA34:BA36"/>
    <mergeCell ref="AP61:AP62"/>
    <mergeCell ref="AY61:AY62"/>
    <mergeCell ref="AZ61:AZ62"/>
    <mergeCell ref="BA61:BA62"/>
    <mergeCell ref="AI61:AI62"/>
    <mergeCell ref="AJ61:AJ62"/>
    <mergeCell ref="AK61:AK62"/>
    <mergeCell ref="AN59:AN60"/>
    <mergeCell ref="AO59:AO60"/>
    <mergeCell ref="AI59:AI60"/>
    <mergeCell ref="AJ59:AJ60"/>
    <mergeCell ref="AK59:AK60"/>
    <mergeCell ref="AL59:AL60"/>
    <mergeCell ref="AP59:AP60"/>
    <mergeCell ref="AY59:AY60"/>
    <mergeCell ref="AZ59:AZ60"/>
    <mergeCell ref="BA59:BA60"/>
    <mergeCell ref="AK57:AK58"/>
    <mergeCell ref="AL57:AL58"/>
    <mergeCell ref="AM57:AM58"/>
    <mergeCell ref="AX34:AX36"/>
    <mergeCell ref="AQ38:AS38"/>
    <mergeCell ref="AU38:AW38"/>
    <mergeCell ref="BA63:BA64"/>
    <mergeCell ref="AJ63:AJ64"/>
    <mergeCell ref="AK63:AK64"/>
    <mergeCell ref="AL63:AL64"/>
    <mergeCell ref="AM63:AM64"/>
    <mergeCell ref="AN63:AN64"/>
    <mergeCell ref="AO63:AO64"/>
    <mergeCell ref="AP63:AP64"/>
    <mergeCell ref="AY63:AY64"/>
    <mergeCell ref="AZ63:AZ64"/>
    <mergeCell ref="D73:D74"/>
    <mergeCell ref="E73:E74"/>
    <mergeCell ref="F73:F74"/>
    <mergeCell ref="G73:G74"/>
    <mergeCell ref="H73:H74"/>
    <mergeCell ref="I73:I74"/>
    <mergeCell ref="J73:J74"/>
    <mergeCell ref="K73:K74"/>
    <mergeCell ref="L73:L74"/>
    <mergeCell ref="M73:M74"/>
    <mergeCell ref="N73:N74"/>
    <mergeCell ref="O73:O74"/>
    <mergeCell ref="P73:P74"/>
    <mergeCell ref="Q73:Q74"/>
    <mergeCell ref="R73:R74"/>
    <mergeCell ref="S73:S74"/>
    <mergeCell ref="T73:T74"/>
    <mergeCell ref="U73:U74"/>
    <mergeCell ref="V73:V74"/>
    <mergeCell ref="W73:W74"/>
    <mergeCell ref="X73:X74"/>
    <mergeCell ref="Y73:Y74"/>
    <mergeCell ref="Z73:Z74"/>
    <mergeCell ref="AA73:AA74"/>
    <mergeCell ref="AB73:AB74"/>
    <mergeCell ref="AC73:AC74"/>
    <mergeCell ref="AD73:AD74"/>
    <mergeCell ref="AE73:AE74"/>
    <mergeCell ref="AF73:AF74"/>
    <mergeCell ref="AG73:AG74"/>
    <mergeCell ref="AH73:AH74"/>
    <mergeCell ref="AI73:AI74"/>
    <mergeCell ref="AJ73:AJ74"/>
    <mergeCell ref="AK73:AK74"/>
    <mergeCell ref="AL73:AL74"/>
    <mergeCell ref="AM73:AM74"/>
    <mergeCell ref="AW73:AW74"/>
    <mergeCell ref="AX73:AX74"/>
    <mergeCell ref="AY73:AY74"/>
    <mergeCell ref="AZ73:AZ74"/>
    <mergeCell ref="BA73:BA74"/>
    <mergeCell ref="AN73:AN74"/>
    <mergeCell ref="AO73:AO74"/>
    <mergeCell ref="AP73:AP74"/>
    <mergeCell ref="AQ73:AQ74"/>
    <mergeCell ref="AR73:AR74"/>
    <mergeCell ref="AS73:AS74"/>
    <mergeCell ref="AT73:AT74"/>
    <mergeCell ref="AU73:AU74"/>
    <mergeCell ref="AV73:AV74"/>
  </mergeCells>
  <printOptions horizontalCentered="1" gridLinesSet="0"/>
  <pageMargins left="0" right="0" top="0.59055118110236227" bottom="0" header="0.19685039370078741" footer="0"/>
  <pageSetup paperSize="9" scale="33" fitToWidth="420" fitToHeight="297" orientation="landscape" blackAndWhite="1" r:id="rId1"/>
  <headerFooter alignWithMargins="0">
    <oddFooter>&amp;R&amp;P</oddFooter>
  </headerFooter>
  <rowBreaks count="2" manualBreakCount="2">
    <brk id="36" max="52" man="1"/>
    <brk id="55" max="5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1"/>
  <sheetViews>
    <sheetView showGridLines="0" view="pageBreakPreview" zoomScale="55" zoomScaleNormal="50" zoomScaleSheetLayoutView="55" workbookViewId="0">
      <selection activeCell="B61" sqref="B61"/>
    </sheetView>
  </sheetViews>
  <sheetFormatPr defaultColWidth="9.21875" defaultRowHeight="13.2" x14ac:dyDescent="0.25"/>
  <cols>
    <col min="1" max="1" width="14.77734375" style="83" customWidth="1"/>
    <col min="2" max="2" width="79.77734375" style="83" customWidth="1"/>
    <col min="3" max="3" width="14.77734375" style="83" customWidth="1"/>
    <col min="4" max="4" width="8.44140625" style="83" customWidth="1"/>
    <col min="5" max="5" width="9.5546875" style="83" customWidth="1"/>
    <col min="6" max="9" width="6.77734375" style="83" customWidth="1"/>
    <col min="10" max="10" width="9.5546875" style="83" customWidth="1"/>
    <col min="11" max="12" width="4.77734375" style="83" customWidth="1"/>
    <col min="13" max="13" width="6" style="83" customWidth="1"/>
    <col min="14" max="16" width="4.77734375" style="83" customWidth="1"/>
    <col min="17" max="17" width="6.21875" style="83" customWidth="1"/>
    <col min="18" max="18" width="7.21875" style="83" customWidth="1"/>
    <col min="19" max="20" width="4.77734375" style="83" customWidth="1"/>
    <col min="21" max="21" width="6.21875" style="83" customWidth="1"/>
    <col min="22" max="22" width="7.5546875" style="83" customWidth="1"/>
    <col min="23" max="24" width="4.77734375" style="83" customWidth="1"/>
    <col min="25" max="25" width="6.21875" style="83" customWidth="1"/>
    <col min="26" max="29" width="4.77734375" style="83" customWidth="1"/>
    <col min="30" max="30" width="6.44140625" style="83" customWidth="1"/>
    <col min="31" max="33" width="4.77734375" style="83" customWidth="1"/>
    <col min="34" max="34" width="6.21875" style="83" customWidth="1"/>
    <col min="35" max="40" width="4.77734375" style="83" customWidth="1"/>
    <col min="41" max="41" width="5.77734375" style="83" customWidth="1"/>
    <col min="42" max="50" width="4.77734375" style="83" customWidth="1"/>
    <col min="51" max="51" width="8.5546875" style="83" customWidth="1"/>
    <col min="52" max="52" width="5.77734375" style="83" customWidth="1"/>
    <col min="53" max="53" width="7.77734375" style="83" customWidth="1"/>
    <col min="54" max="16384" width="9.21875" style="83"/>
  </cols>
  <sheetData>
    <row r="1" spans="1:53" x14ac:dyDescent="0.25">
      <c r="C1" s="674" t="s">
        <v>342</v>
      </c>
      <c r="D1" s="674"/>
      <c r="E1" s="674"/>
      <c r="F1" s="674"/>
      <c r="G1" s="674"/>
      <c r="H1" s="674"/>
      <c r="I1" s="674"/>
      <c r="J1" s="674"/>
      <c r="K1" s="674"/>
      <c r="L1" s="674"/>
      <c r="M1" s="674"/>
      <c r="N1" s="674"/>
      <c r="O1" s="674"/>
      <c r="P1" s="674"/>
      <c r="Q1" s="674"/>
      <c r="R1" s="674"/>
      <c r="S1" s="674"/>
      <c r="T1" s="674"/>
      <c r="U1" s="674"/>
      <c r="V1" s="674"/>
      <c r="W1" s="674"/>
      <c r="X1" s="674"/>
      <c r="Y1" s="674"/>
      <c r="Z1" s="674"/>
      <c r="AA1" s="674"/>
      <c r="AB1" s="674"/>
      <c r="AC1" s="674"/>
      <c r="AD1" s="674"/>
      <c r="AE1" s="674"/>
      <c r="AF1" s="674"/>
      <c r="AG1" s="674"/>
      <c r="AH1" s="674"/>
      <c r="AI1" s="674"/>
      <c r="AJ1" s="674"/>
      <c r="AK1" s="674"/>
      <c r="AL1" s="674"/>
      <c r="AM1" s="674"/>
      <c r="AN1" s="674"/>
      <c r="AO1" s="674"/>
      <c r="AP1" s="674"/>
      <c r="AQ1" s="674"/>
      <c r="AR1" s="674"/>
      <c r="AS1" s="674"/>
      <c r="AT1" s="674"/>
    </row>
    <row r="2" spans="1:53" x14ac:dyDescent="0.25">
      <c r="C2" s="674"/>
      <c r="D2" s="674"/>
      <c r="E2" s="674"/>
      <c r="F2" s="674"/>
      <c r="G2" s="674"/>
      <c r="H2" s="674"/>
      <c r="I2" s="674"/>
      <c r="J2" s="674"/>
      <c r="K2" s="674"/>
      <c r="L2" s="674"/>
      <c r="M2" s="674"/>
      <c r="N2" s="674"/>
      <c r="O2" s="674"/>
      <c r="P2" s="674"/>
      <c r="Q2" s="674"/>
      <c r="R2" s="674"/>
      <c r="S2" s="674"/>
      <c r="T2" s="674"/>
      <c r="U2" s="674"/>
      <c r="V2" s="674"/>
      <c r="W2" s="674"/>
      <c r="X2" s="674"/>
      <c r="Y2" s="674"/>
      <c r="Z2" s="674"/>
      <c r="AA2" s="674"/>
      <c r="AB2" s="674"/>
      <c r="AC2" s="674"/>
      <c r="AD2" s="674"/>
      <c r="AE2" s="674"/>
      <c r="AF2" s="674"/>
      <c r="AG2" s="674"/>
      <c r="AH2" s="674"/>
      <c r="AI2" s="674"/>
      <c r="AJ2" s="674"/>
      <c r="AK2" s="674"/>
      <c r="AL2" s="674"/>
      <c r="AM2" s="674"/>
      <c r="AN2" s="674"/>
      <c r="AO2" s="674"/>
      <c r="AP2" s="674"/>
      <c r="AQ2" s="674"/>
      <c r="AR2" s="674"/>
      <c r="AS2" s="674"/>
      <c r="AT2" s="674"/>
    </row>
    <row r="3" spans="1:53" ht="22.8" x14ac:dyDescent="0.4">
      <c r="C3" s="438"/>
    </row>
    <row r="4" spans="1:53" ht="51" customHeight="1" x14ac:dyDescent="0.5">
      <c r="B4" s="91"/>
      <c r="C4" s="439" t="s">
        <v>232</v>
      </c>
      <c r="D4" s="440"/>
      <c r="F4" s="440"/>
      <c r="G4" s="440" t="s">
        <v>366</v>
      </c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40"/>
      <c r="AM4" s="440"/>
      <c r="AN4" s="440"/>
      <c r="AO4" s="440"/>
      <c r="AP4" s="440"/>
    </row>
    <row r="5" spans="1:53" ht="42" customHeight="1" x14ac:dyDescent="0.25">
      <c r="U5" s="441"/>
    </row>
    <row r="6" spans="1:53" ht="81.75" customHeight="1" thickBot="1" x14ac:dyDescent="0.3">
      <c r="U6" s="441"/>
    </row>
    <row r="7" spans="1:53" s="86" customFormat="1" ht="42" customHeight="1" thickBot="1" x14ac:dyDescent="0.35">
      <c r="A7" s="567" t="s">
        <v>99</v>
      </c>
      <c r="B7" s="574" t="s">
        <v>113</v>
      </c>
      <c r="C7" s="534" t="s">
        <v>48</v>
      </c>
      <c r="D7" s="554" t="s">
        <v>118</v>
      </c>
      <c r="E7" s="555"/>
      <c r="F7" s="648" t="s">
        <v>88</v>
      </c>
      <c r="G7" s="649"/>
      <c r="H7" s="649"/>
      <c r="I7" s="649"/>
      <c r="J7" s="650"/>
      <c r="K7" s="571" t="s">
        <v>93</v>
      </c>
      <c r="L7" s="572"/>
      <c r="M7" s="572"/>
      <c r="N7" s="572"/>
      <c r="O7" s="572"/>
      <c r="P7" s="572"/>
      <c r="Q7" s="572"/>
      <c r="R7" s="573"/>
      <c r="S7" s="571" t="s">
        <v>94</v>
      </c>
      <c r="T7" s="572"/>
      <c r="U7" s="572"/>
      <c r="V7" s="572"/>
      <c r="W7" s="572"/>
      <c r="X7" s="572"/>
      <c r="Y7" s="572"/>
      <c r="Z7" s="573"/>
      <c r="AA7" s="571" t="s">
        <v>95</v>
      </c>
      <c r="AB7" s="572"/>
      <c r="AC7" s="572"/>
      <c r="AD7" s="572"/>
      <c r="AE7" s="572"/>
      <c r="AF7" s="572"/>
      <c r="AG7" s="572"/>
      <c r="AH7" s="573"/>
      <c r="AI7" s="571" t="s">
        <v>96</v>
      </c>
      <c r="AJ7" s="572"/>
      <c r="AK7" s="572"/>
      <c r="AL7" s="572"/>
      <c r="AM7" s="572"/>
      <c r="AN7" s="572"/>
      <c r="AO7" s="572"/>
      <c r="AP7" s="573"/>
      <c r="AQ7" s="571" t="s">
        <v>261</v>
      </c>
      <c r="AR7" s="572"/>
      <c r="AS7" s="572"/>
      <c r="AT7" s="572"/>
      <c r="AU7" s="572"/>
      <c r="AV7" s="572"/>
      <c r="AW7" s="572"/>
      <c r="AX7" s="573"/>
      <c r="AY7" s="538" t="s">
        <v>105</v>
      </c>
      <c r="AZ7" s="539"/>
      <c r="BA7" s="570"/>
    </row>
    <row r="8" spans="1:53" s="86" customFormat="1" ht="81.75" customHeight="1" thickBot="1" x14ac:dyDescent="0.35">
      <c r="A8" s="568"/>
      <c r="B8" s="575"/>
      <c r="C8" s="535"/>
      <c r="D8" s="556"/>
      <c r="E8" s="557"/>
      <c r="F8" s="563" t="s">
        <v>98</v>
      </c>
      <c r="G8" s="651" t="s">
        <v>89</v>
      </c>
      <c r="H8" s="652"/>
      <c r="I8" s="565"/>
      <c r="J8" s="551" t="s">
        <v>91</v>
      </c>
      <c r="K8" s="646" t="s">
        <v>260</v>
      </c>
      <c r="L8" s="545"/>
      <c r="M8" s="545"/>
      <c r="N8" s="546"/>
      <c r="O8" s="646" t="s">
        <v>275</v>
      </c>
      <c r="P8" s="545"/>
      <c r="Q8" s="545"/>
      <c r="R8" s="546"/>
      <c r="S8" s="646" t="s">
        <v>262</v>
      </c>
      <c r="T8" s="545"/>
      <c r="U8" s="545"/>
      <c r="V8" s="546"/>
      <c r="W8" s="646" t="s">
        <v>276</v>
      </c>
      <c r="X8" s="545"/>
      <c r="Y8" s="545"/>
      <c r="Z8" s="546"/>
      <c r="AA8" s="646" t="s">
        <v>263</v>
      </c>
      <c r="AB8" s="545"/>
      <c r="AC8" s="545"/>
      <c r="AD8" s="546"/>
      <c r="AE8" s="646" t="s">
        <v>277</v>
      </c>
      <c r="AF8" s="545"/>
      <c r="AG8" s="545"/>
      <c r="AH8" s="546"/>
      <c r="AI8" s="646" t="s">
        <v>264</v>
      </c>
      <c r="AJ8" s="545"/>
      <c r="AK8" s="545"/>
      <c r="AL8" s="546"/>
      <c r="AM8" s="646" t="s">
        <v>278</v>
      </c>
      <c r="AN8" s="545"/>
      <c r="AO8" s="545"/>
      <c r="AP8" s="546"/>
      <c r="AQ8" s="646" t="s">
        <v>265</v>
      </c>
      <c r="AR8" s="545"/>
      <c r="AS8" s="545"/>
      <c r="AT8" s="546"/>
      <c r="AU8" s="646" t="s">
        <v>279</v>
      </c>
      <c r="AV8" s="545"/>
      <c r="AW8" s="545"/>
      <c r="AX8" s="546"/>
      <c r="AY8" s="571"/>
      <c r="AZ8" s="572"/>
      <c r="BA8" s="573"/>
    </row>
    <row r="9" spans="1:53" s="86" customFormat="1" ht="32.25" customHeight="1" thickBot="1" x14ac:dyDescent="0.35">
      <c r="A9" s="568"/>
      <c r="B9" s="575"/>
      <c r="C9" s="535"/>
      <c r="D9" s="558"/>
      <c r="E9" s="559"/>
      <c r="F9" s="563"/>
      <c r="G9" s="536" t="s">
        <v>90</v>
      </c>
      <c r="H9" s="543" t="s">
        <v>97</v>
      </c>
      <c r="I9" s="536" t="s">
        <v>92</v>
      </c>
      <c r="J9" s="552"/>
      <c r="K9" s="536" t="s">
        <v>102</v>
      </c>
      <c r="L9" s="543" t="s">
        <v>103</v>
      </c>
      <c r="M9" s="536" t="s">
        <v>104</v>
      </c>
      <c r="N9" s="541" t="s">
        <v>226</v>
      </c>
      <c r="O9" s="536" t="s">
        <v>102</v>
      </c>
      <c r="P9" s="543" t="s">
        <v>103</v>
      </c>
      <c r="Q9" s="536" t="s">
        <v>104</v>
      </c>
      <c r="R9" s="541" t="s">
        <v>226</v>
      </c>
      <c r="S9" s="536" t="s">
        <v>102</v>
      </c>
      <c r="T9" s="543" t="s">
        <v>103</v>
      </c>
      <c r="U9" s="536" t="s">
        <v>104</v>
      </c>
      <c r="V9" s="541" t="s">
        <v>226</v>
      </c>
      <c r="W9" s="536" t="s">
        <v>102</v>
      </c>
      <c r="X9" s="543" t="s">
        <v>103</v>
      </c>
      <c r="Y9" s="536" t="s">
        <v>104</v>
      </c>
      <c r="Z9" s="541" t="s">
        <v>226</v>
      </c>
      <c r="AA9" s="536" t="s">
        <v>102</v>
      </c>
      <c r="AB9" s="543" t="s">
        <v>103</v>
      </c>
      <c r="AC9" s="536" t="s">
        <v>104</v>
      </c>
      <c r="AD9" s="541" t="s">
        <v>226</v>
      </c>
      <c r="AE9" s="536" t="s">
        <v>102</v>
      </c>
      <c r="AF9" s="543" t="s">
        <v>103</v>
      </c>
      <c r="AG9" s="536" t="s">
        <v>104</v>
      </c>
      <c r="AH9" s="541" t="s">
        <v>226</v>
      </c>
      <c r="AI9" s="536" t="s">
        <v>102</v>
      </c>
      <c r="AJ9" s="543" t="s">
        <v>103</v>
      </c>
      <c r="AK9" s="536" t="s">
        <v>104</v>
      </c>
      <c r="AL9" s="541" t="s">
        <v>226</v>
      </c>
      <c r="AM9" s="536" t="s">
        <v>102</v>
      </c>
      <c r="AN9" s="543" t="s">
        <v>103</v>
      </c>
      <c r="AO9" s="536" t="s">
        <v>104</v>
      </c>
      <c r="AP9" s="541" t="s">
        <v>226</v>
      </c>
      <c r="AQ9" s="536" t="s">
        <v>102</v>
      </c>
      <c r="AR9" s="543" t="s">
        <v>103</v>
      </c>
      <c r="AS9" s="536" t="s">
        <v>104</v>
      </c>
      <c r="AT9" s="541" t="s">
        <v>226</v>
      </c>
      <c r="AU9" s="536" t="s">
        <v>102</v>
      </c>
      <c r="AV9" s="543" t="s">
        <v>103</v>
      </c>
      <c r="AW9" s="536" t="s">
        <v>104</v>
      </c>
      <c r="AX9" s="541" t="s">
        <v>226</v>
      </c>
      <c r="AY9" s="535" t="s">
        <v>106</v>
      </c>
      <c r="AZ9" s="534" t="s">
        <v>107</v>
      </c>
      <c r="BA9" s="535" t="s">
        <v>108</v>
      </c>
    </row>
    <row r="10" spans="1:53" s="86" customFormat="1" ht="136.5" customHeight="1" thickBot="1" x14ac:dyDescent="0.35">
      <c r="A10" s="569"/>
      <c r="B10" s="647"/>
      <c r="C10" s="535"/>
      <c r="D10" s="406" t="s">
        <v>242</v>
      </c>
      <c r="E10" s="406" t="s">
        <v>100</v>
      </c>
      <c r="F10" s="564"/>
      <c r="G10" s="537"/>
      <c r="H10" s="544"/>
      <c r="I10" s="537"/>
      <c r="J10" s="553"/>
      <c r="K10" s="537"/>
      <c r="L10" s="544"/>
      <c r="M10" s="537"/>
      <c r="N10" s="542"/>
      <c r="O10" s="537"/>
      <c r="P10" s="544"/>
      <c r="Q10" s="537"/>
      <c r="R10" s="542"/>
      <c r="S10" s="537"/>
      <c r="T10" s="544"/>
      <c r="U10" s="537"/>
      <c r="V10" s="542"/>
      <c r="W10" s="537"/>
      <c r="X10" s="544"/>
      <c r="Y10" s="537"/>
      <c r="Z10" s="542"/>
      <c r="AA10" s="537"/>
      <c r="AB10" s="544"/>
      <c r="AC10" s="537"/>
      <c r="AD10" s="542"/>
      <c r="AE10" s="537"/>
      <c r="AF10" s="544"/>
      <c r="AG10" s="537"/>
      <c r="AH10" s="542"/>
      <c r="AI10" s="537"/>
      <c r="AJ10" s="544"/>
      <c r="AK10" s="537"/>
      <c r="AL10" s="542"/>
      <c r="AM10" s="537"/>
      <c r="AN10" s="544"/>
      <c r="AO10" s="537"/>
      <c r="AP10" s="542"/>
      <c r="AQ10" s="537"/>
      <c r="AR10" s="544"/>
      <c r="AS10" s="537"/>
      <c r="AT10" s="542"/>
      <c r="AU10" s="537"/>
      <c r="AV10" s="544"/>
      <c r="AW10" s="537"/>
      <c r="AX10" s="542"/>
      <c r="AY10" s="535"/>
      <c r="AZ10" s="644"/>
      <c r="BA10" s="535"/>
    </row>
    <row r="11" spans="1:53" s="84" customFormat="1" ht="23.25" customHeight="1" thickBot="1" x14ac:dyDescent="0.4">
      <c r="A11" s="170" t="s">
        <v>120</v>
      </c>
      <c r="B11" s="641" t="s">
        <v>109</v>
      </c>
      <c r="C11" s="642"/>
      <c r="D11" s="642"/>
      <c r="E11" s="642"/>
      <c r="F11" s="642"/>
      <c r="G11" s="642"/>
      <c r="H11" s="642"/>
      <c r="I11" s="642"/>
      <c r="J11" s="642"/>
      <c r="K11" s="642"/>
      <c r="L11" s="642"/>
      <c r="M11" s="642"/>
      <c r="N11" s="642"/>
      <c r="O11" s="642"/>
      <c r="P11" s="642"/>
      <c r="Q11" s="642"/>
      <c r="R11" s="642"/>
      <c r="S11" s="642"/>
      <c r="T11" s="642"/>
      <c r="U11" s="642"/>
      <c r="V11" s="642"/>
      <c r="W11" s="642"/>
      <c r="X11" s="642"/>
      <c r="Y11" s="642"/>
      <c r="Z11" s="642"/>
      <c r="AA11" s="642"/>
      <c r="AB11" s="642"/>
      <c r="AC11" s="642"/>
      <c r="AD11" s="642"/>
      <c r="AE11" s="642"/>
      <c r="AF11" s="642"/>
      <c r="AG11" s="642"/>
      <c r="AH11" s="642"/>
      <c r="AI11" s="642"/>
      <c r="AJ11" s="642"/>
      <c r="AK11" s="642"/>
      <c r="AL11" s="642"/>
      <c r="AM11" s="642"/>
      <c r="AN11" s="642"/>
      <c r="AO11" s="642"/>
      <c r="AP11" s="642"/>
      <c r="AQ11" s="642"/>
      <c r="AR11" s="642"/>
      <c r="AS11" s="642"/>
      <c r="AT11" s="642"/>
      <c r="AU11" s="642"/>
      <c r="AV11" s="642"/>
      <c r="AW11" s="642"/>
      <c r="AX11" s="642"/>
      <c r="AY11" s="642"/>
      <c r="AZ11" s="642"/>
      <c r="BA11" s="643"/>
    </row>
    <row r="12" spans="1:53" s="122" customFormat="1" ht="45.75" customHeight="1" thickBot="1" x14ac:dyDescent="0.4">
      <c r="A12" s="530" t="s">
        <v>116</v>
      </c>
      <c r="B12" s="515"/>
      <c r="C12" s="173"/>
      <c r="D12" s="174">
        <f>D13+D17</f>
        <v>12</v>
      </c>
      <c r="E12" s="171">
        <f>E13+E17</f>
        <v>300</v>
      </c>
      <c r="F12" s="171"/>
      <c r="G12" s="420"/>
      <c r="H12" s="171"/>
      <c r="I12" s="420"/>
      <c r="J12" s="171"/>
      <c r="K12" s="619">
        <f>K13+K17</f>
        <v>0</v>
      </c>
      <c r="L12" s="620"/>
      <c r="M12" s="621"/>
      <c r="N12" s="353">
        <f>N13+N17</f>
        <v>2</v>
      </c>
      <c r="O12" s="619">
        <f>O13+O17</f>
        <v>6</v>
      </c>
      <c r="P12" s="620"/>
      <c r="Q12" s="621"/>
      <c r="R12" s="355">
        <f>R13+R17</f>
        <v>5</v>
      </c>
      <c r="S12" s="619">
        <f>S13+S17</f>
        <v>0</v>
      </c>
      <c r="T12" s="620"/>
      <c r="U12" s="621"/>
      <c r="V12" s="171">
        <f>V13+V17</f>
        <v>0</v>
      </c>
      <c r="W12" s="619">
        <f>W13+W17</f>
        <v>16</v>
      </c>
      <c r="X12" s="620"/>
      <c r="Y12" s="621"/>
      <c r="Z12" s="171">
        <f>Z13+Z17</f>
        <v>5</v>
      </c>
      <c r="AA12" s="619">
        <f>AA13+AA17</f>
        <v>0</v>
      </c>
      <c r="AB12" s="620"/>
      <c r="AC12" s="621"/>
      <c r="AD12" s="171">
        <f>AD13+AD17</f>
        <v>0</v>
      </c>
      <c r="AE12" s="619">
        <f>AE13+AE17</f>
        <v>0</v>
      </c>
      <c r="AF12" s="620"/>
      <c r="AG12" s="621"/>
      <c r="AH12" s="171">
        <f>AH13+AH17</f>
        <v>0</v>
      </c>
      <c r="AI12" s="619">
        <f>AI13+AI17</f>
        <v>0</v>
      </c>
      <c r="AJ12" s="620"/>
      <c r="AK12" s="621"/>
      <c r="AL12" s="171">
        <f>AL13+AL17</f>
        <v>0</v>
      </c>
      <c r="AM12" s="619">
        <f>AM13+AM17</f>
        <v>0</v>
      </c>
      <c r="AN12" s="620"/>
      <c r="AO12" s="621"/>
      <c r="AP12" s="171">
        <f>AP13+AP17</f>
        <v>0</v>
      </c>
      <c r="AQ12" s="619">
        <f>AQ13+AQ17</f>
        <v>0</v>
      </c>
      <c r="AR12" s="620"/>
      <c r="AS12" s="621"/>
      <c r="AT12" s="171">
        <f>AT13+AT17</f>
        <v>0</v>
      </c>
      <c r="AU12" s="619">
        <f>AU13+AU17</f>
        <v>0</v>
      </c>
      <c r="AV12" s="620"/>
      <c r="AW12" s="621"/>
      <c r="AX12" s="171">
        <f>AX13+AX17</f>
        <v>0</v>
      </c>
      <c r="AY12" s="171"/>
      <c r="AZ12" s="172"/>
      <c r="BA12" s="173"/>
    </row>
    <row r="13" spans="1:53" s="121" customFormat="1" ht="40.5" customHeight="1" thickBot="1" x14ac:dyDescent="0.45">
      <c r="A13" s="356"/>
      <c r="B13" s="357" t="s">
        <v>44</v>
      </c>
      <c r="C13" s="173"/>
      <c r="D13" s="419">
        <f>SUM(D14:D16)</f>
        <v>7</v>
      </c>
      <c r="E13" s="419">
        <f>SUM(E14:E15)</f>
        <v>150</v>
      </c>
      <c r="F13" s="419"/>
      <c r="G13" s="419"/>
      <c r="H13" s="419"/>
      <c r="I13" s="419"/>
      <c r="J13" s="419"/>
      <c r="K13" s="616">
        <f>SUM(K14:M15)</f>
        <v>0</v>
      </c>
      <c r="L13" s="617"/>
      <c r="M13" s="618"/>
      <c r="N13" s="419">
        <f>SUM(N14:N16)</f>
        <v>2</v>
      </c>
      <c r="O13" s="616">
        <f>SUM(O14:Q15)</f>
        <v>0</v>
      </c>
      <c r="P13" s="617"/>
      <c r="Q13" s="618"/>
      <c r="R13" s="419">
        <f>SUM(R14:R15)</f>
        <v>0</v>
      </c>
      <c r="S13" s="616">
        <f>SUM(S14:U15)</f>
        <v>0</v>
      </c>
      <c r="T13" s="617"/>
      <c r="U13" s="618"/>
      <c r="V13" s="419">
        <f>SUM(V14:V15)</f>
        <v>0</v>
      </c>
      <c r="W13" s="616">
        <f>SUM(W14:Y15)</f>
        <v>16</v>
      </c>
      <c r="X13" s="617"/>
      <c r="Y13" s="618"/>
      <c r="Z13" s="419">
        <f>SUM(Z14:Z15)</f>
        <v>5</v>
      </c>
      <c r="AA13" s="616">
        <f>SUM(AA14:AC15)</f>
        <v>0</v>
      </c>
      <c r="AB13" s="617"/>
      <c r="AC13" s="618"/>
      <c r="AD13" s="419">
        <f>SUM(AD14:AD15)</f>
        <v>0</v>
      </c>
      <c r="AE13" s="616">
        <f>SUM(AE14:AG15)</f>
        <v>0</v>
      </c>
      <c r="AF13" s="617"/>
      <c r="AG13" s="618"/>
      <c r="AH13" s="419">
        <f>SUM(AH14:AH15)</f>
        <v>0</v>
      </c>
      <c r="AI13" s="616">
        <f>SUM(AI14:AK15)</f>
        <v>0</v>
      </c>
      <c r="AJ13" s="617"/>
      <c r="AK13" s="618"/>
      <c r="AL13" s="419">
        <f>SUM(AL14:AL15)</f>
        <v>0</v>
      </c>
      <c r="AM13" s="616">
        <f>SUM(AM14:AO15)</f>
        <v>0</v>
      </c>
      <c r="AN13" s="617"/>
      <c r="AO13" s="618"/>
      <c r="AP13" s="419">
        <f>SUM(AP14:AP15)</f>
        <v>0</v>
      </c>
      <c r="AQ13" s="616">
        <f>SUM(AQ14:AS15)</f>
        <v>0</v>
      </c>
      <c r="AR13" s="617"/>
      <c r="AS13" s="618"/>
      <c r="AT13" s="419">
        <f>SUM(AT14:AT15)</f>
        <v>0</v>
      </c>
      <c r="AU13" s="616">
        <f>SUM(AU14:AW15)</f>
        <v>0</v>
      </c>
      <c r="AV13" s="617"/>
      <c r="AW13" s="618"/>
      <c r="AX13" s="419">
        <f>SUM(AX14:AX15)</f>
        <v>0</v>
      </c>
      <c r="AY13" s="174"/>
      <c r="AZ13" s="118"/>
      <c r="BA13" s="173"/>
    </row>
    <row r="14" spans="1:53" s="121" customFormat="1" ht="49.5" customHeight="1" x14ac:dyDescent="0.4">
      <c r="A14" s="186" t="s">
        <v>183</v>
      </c>
      <c r="B14" s="147" t="s">
        <v>178</v>
      </c>
      <c r="C14" s="175" t="s">
        <v>180</v>
      </c>
      <c r="D14" s="176">
        <v>3</v>
      </c>
      <c r="E14" s="177">
        <f>D14*30</f>
        <v>90</v>
      </c>
      <c r="F14" s="177">
        <f t="shared" ref="F14:F16" si="0">G14+H14+I14</f>
        <v>10</v>
      </c>
      <c r="G14" s="178">
        <v>4</v>
      </c>
      <c r="H14" s="177"/>
      <c r="I14" s="178">
        <v>6</v>
      </c>
      <c r="J14" s="177">
        <f t="shared" ref="J14:J16" si="1">E14-F14</f>
        <v>80</v>
      </c>
      <c r="K14" s="182"/>
      <c r="L14" s="188"/>
      <c r="M14" s="189"/>
      <c r="N14" s="359"/>
      <c r="O14" s="182"/>
      <c r="P14" s="188"/>
      <c r="Q14" s="189"/>
      <c r="R14" s="359"/>
      <c r="S14" s="182"/>
      <c r="T14" s="188"/>
      <c r="U14" s="189"/>
      <c r="V14" s="359"/>
      <c r="W14" s="182">
        <v>4</v>
      </c>
      <c r="X14" s="188"/>
      <c r="Y14" s="189">
        <v>6</v>
      </c>
      <c r="Z14" s="359">
        <v>3</v>
      </c>
      <c r="AA14" s="179"/>
      <c r="AB14" s="188"/>
      <c r="AC14" s="183"/>
      <c r="AD14" s="359"/>
      <c r="AE14" s="190"/>
      <c r="AF14" s="188"/>
      <c r="AG14" s="181"/>
      <c r="AH14" s="359"/>
      <c r="AI14" s="190"/>
      <c r="AJ14" s="188"/>
      <c r="AK14" s="183"/>
      <c r="AL14" s="359"/>
      <c r="AM14" s="179"/>
      <c r="AN14" s="180"/>
      <c r="AO14" s="183"/>
      <c r="AP14" s="192"/>
      <c r="AQ14" s="190"/>
      <c r="AR14" s="188"/>
      <c r="AS14" s="183"/>
      <c r="AT14" s="359"/>
      <c r="AU14" s="179"/>
      <c r="AV14" s="180"/>
      <c r="AW14" s="183"/>
      <c r="AX14" s="192"/>
      <c r="AY14" s="191">
        <v>4</v>
      </c>
      <c r="AZ14" s="187"/>
      <c r="BA14" s="411" t="s">
        <v>244</v>
      </c>
    </row>
    <row r="15" spans="1:53" s="121" customFormat="1" ht="31.5" customHeight="1" x14ac:dyDescent="0.4">
      <c r="A15" s="186" t="s">
        <v>185</v>
      </c>
      <c r="B15" s="156" t="s">
        <v>179</v>
      </c>
      <c r="C15" s="175" t="s">
        <v>180</v>
      </c>
      <c r="D15" s="187">
        <v>2</v>
      </c>
      <c r="E15" s="177">
        <f>D15*30</f>
        <v>60</v>
      </c>
      <c r="F15" s="177">
        <f t="shared" si="0"/>
        <v>6</v>
      </c>
      <c r="G15" s="178">
        <v>4</v>
      </c>
      <c r="H15" s="177"/>
      <c r="I15" s="178">
        <v>2</v>
      </c>
      <c r="J15" s="177">
        <f t="shared" si="1"/>
        <v>54</v>
      </c>
      <c r="K15" s="182"/>
      <c r="L15" s="188"/>
      <c r="M15" s="264"/>
      <c r="N15" s="359"/>
      <c r="O15" s="182"/>
      <c r="P15" s="188"/>
      <c r="Q15" s="264"/>
      <c r="R15" s="359"/>
      <c r="S15" s="182"/>
      <c r="T15" s="188"/>
      <c r="U15" s="264"/>
      <c r="V15" s="359"/>
      <c r="W15" s="182">
        <v>4</v>
      </c>
      <c r="X15" s="188"/>
      <c r="Y15" s="378">
        <v>2</v>
      </c>
      <c r="Z15" s="359">
        <v>2</v>
      </c>
      <c r="AA15" s="179"/>
      <c r="AB15" s="188"/>
      <c r="AC15" s="183"/>
      <c r="AD15" s="359"/>
      <c r="AE15" s="190"/>
      <c r="AF15" s="188"/>
      <c r="AG15" s="181"/>
      <c r="AH15" s="359"/>
      <c r="AI15" s="190"/>
      <c r="AJ15" s="188"/>
      <c r="AK15" s="183"/>
      <c r="AL15" s="359"/>
      <c r="AM15" s="179"/>
      <c r="AN15" s="180"/>
      <c r="AO15" s="183"/>
      <c r="AP15" s="192"/>
      <c r="AQ15" s="190"/>
      <c r="AR15" s="188"/>
      <c r="AS15" s="183"/>
      <c r="AT15" s="359"/>
      <c r="AU15" s="179"/>
      <c r="AV15" s="180"/>
      <c r="AW15" s="183"/>
      <c r="AX15" s="192"/>
      <c r="AY15" s="191">
        <v>4</v>
      </c>
      <c r="AZ15" s="187"/>
      <c r="BA15" s="176"/>
    </row>
    <row r="16" spans="1:53" s="121" customFormat="1" ht="49.5" customHeight="1" thickBot="1" x14ac:dyDescent="0.4">
      <c r="A16" s="186" t="s">
        <v>223</v>
      </c>
      <c r="B16" s="217" t="s">
        <v>250</v>
      </c>
      <c r="C16" s="175" t="s">
        <v>180</v>
      </c>
      <c r="D16" s="187">
        <v>2</v>
      </c>
      <c r="E16" s="177">
        <f>D16*30</f>
        <v>60</v>
      </c>
      <c r="F16" s="177">
        <f t="shared" si="0"/>
        <v>6</v>
      </c>
      <c r="G16" s="178">
        <v>4</v>
      </c>
      <c r="H16" s="177"/>
      <c r="I16" s="178">
        <v>2</v>
      </c>
      <c r="J16" s="177">
        <f t="shared" si="1"/>
        <v>54</v>
      </c>
      <c r="K16" s="182">
        <v>4</v>
      </c>
      <c r="L16" s="188"/>
      <c r="M16" s="378">
        <v>2</v>
      </c>
      <c r="N16" s="359">
        <v>2</v>
      </c>
      <c r="O16" s="182"/>
      <c r="P16" s="188"/>
      <c r="Q16" s="264"/>
      <c r="R16" s="359"/>
      <c r="S16" s="182"/>
      <c r="T16" s="188"/>
      <c r="U16" s="264"/>
      <c r="V16" s="359"/>
      <c r="W16" s="182"/>
      <c r="X16" s="188"/>
      <c r="Y16" s="264"/>
      <c r="Z16" s="359"/>
      <c r="AA16" s="179"/>
      <c r="AB16" s="188"/>
      <c r="AC16" s="183"/>
      <c r="AD16" s="359"/>
      <c r="AE16" s="190"/>
      <c r="AF16" s="188"/>
      <c r="AG16" s="181"/>
      <c r="AH16" s="359"/>
      <c r="AI16" s="190"/>
      <c r="AJ16" s="188"/>
      <c r="AK16" s="183"/>
      <c r="AL16" s="359"/>
      <c r="AM16" s="179"/>
      <c r="AN16" s="180"/>
      <c r="AO16" s="183"/>
      <c r="AP16" s="192"/>
      <c r="AQ16" s="190"/>
      <c r="AR16" s="188"/>
      <c r="AS16" s="183"/>
      <c r="AT16" s="359"/>
      <c r="AU16" s="179"/>
      <c r="AV16" s="180"/>
      <c r="AW16" s="183"/>
      <c r="AX16" s="192"/>
      <c r="AY16" s="191">
        <v>1</v>
      </c>
      <c r="AZ16" s="187"/>
      <c r="BA16" s="411" t="s">
        <v>244</v>
      </c>
    </row>
    <row r="17" spans="1:53" s="121" customFormat="1" ht="30" customHeight="1" thickBot="1" x14ac:dyDescent="0.45">
      <c r="A17" s="360"/>
      <c r="B17" s="361" t="s">
        <v>182</v>
      </c>
      <c r="C17" s="173"/>
      <c r="D17" s="421">
        <v>5</v>
      </c>
      <c r="E17" s="421">
        <f>D17*30</f>
        <v>150</v>
      </c>
      <c r="F17" s="421"/>
      <c r="G17" s="421"/>
      <c r="H17" s="421"/>
      <c r="I17" s="421"/>
      <c r="J17" s="421"/>
      <c r="K17" s="616">
        <f>SUM(K18:M24)</f>
        <v>0</v>
      </c>
      <c r="L17" s="617"/>
      <c r="M17" s="618"/>
      <c r="N17" s="352">
        <f>SUM(N18:N24)</f>
        <v>0</v>
      </c>
      <c r="O17" s="616">
        <f>SUM(O19:Q19)</f>
        <v>6</v>
      </c>
      <c r="P17" s="617"/>
      <c r="Q17" s="618"/>
      <c r="R17" s="362">
        <v>5</v>
      </c>
      <c r="S17" s="619">
        <f>SUM(S18:U24)</f>
        <v>0</v>
      </c>
      <c r="T17" s="620"/>
      <c r="U17" s="621"/>
      <c r="V17" s="174">
        <f>SUM(V18:V24)</f>
        <v>0</v>
      </c>
      <c r="W17" s="619">
        <f>SUM(W19:Y19)</f>
        <v>0</v>
      </c>
      <c r="X17" s="620"/>
      <c r="Y17" s="621"/>
      <c r="Z17" s="174">
        <f>SUM(Z19:Z19)</f>
        <v>0</v>
      </c>
      <c r="AA17" s="619">
        <f>SUM(AA19:AC19)</f>
        <v>0</v>
      </c>
      <c r="AB17" s="620"/>
      <c r="AC17" s="621"/>
      <c r="AD17" s="174">
        <f>SUM(AD19:AD19)</f>
        <v>0</v>
      </c>
      <c r="AE17" s="616">
        <f>SUM(AE19:AG19)</f>
        <v>0</v>
      </c>
      <c r="AF17" s="617"/>
      <c r="AG17" s="618"/>
      <c r="AH17" s="174">
        <f>SUM(AH19:AH19)</f>
        <v>0</v>
      </c>
      <c r="AI17" s="616">
        <f>SUM(AI19:AK19)</f>
        <v>0</v>
      </c>
      <c r="AJ17" s="617"/>
      <c r="AK17" s="618"/>
      <c r="AL17" s="174">
        <f>SUM(AL19:AL19)</f>
        <v>0</v>
      </c>
      <c r="AM17" s="619">
        <f>SUM(AM19:AO19)</f>
        <v>0</v>
      </c>
      <c r="AN17" s="620"/>
      <c r="AO17" s="621"/>
      <c r="AP17" s="171">
        <f>SUM(AP19:AP19)</f>
        <v>0</v>
      </c>
      <c r="AQ17" s="616">
        <f>SUM(AQ19:AS19)</f>
        <v>0</v>
      </c>
      <c r="AR17" s="617"/>
      <c r="AS17" s="618"/>
      <c r="AT17" s="174">
        <f>SUM(AT19:AT19)</f>
        <v>0</v>
      </c>
      <c r="AU17" s="619">
        <f>SUM(AU19:AW19)</f>
        <v>0</v>
      </c>
      <c r="AV17" s="620"/>
      <c r="AW17" s="621"/>
      <c r="AX17" s="171">
        <f>SUM(AX19:AX19)</f>
        <v>0</v>
      </c>
      <c r="AY17" s="174"/>
      <c r="AZ17" s="172"/>
      <c r="BA17" s="173"/>
    </row>
    <row r="18" spans="1:53" s="122" customFormat="1" ht="43.5" customHeight="1" x14ac:dyDescent="0.4">
      <c r="A18" s="263" t="s">
        <v>135</v>
      </c>
      <c r="B18" s="156" t="s">
        <v>184</v>
      </c>
      <c r="C18" s="175" t="s">
        <v>225</v>
      </c>
      <c r="D18" s="176">
        <v>3</v>
      </c>
      <c r="E18" s="177">
        <f t="shared" ref="E18:E19" si="2">D18*30</f>
        <v>90</v>
      </c>
      <c r="F18" s="177">
        <f t="shared" ref="F18:F19" si="3">G18+H18+I18</f>
        <v>10</v>
      </c>
      <c r="G18" s="178">
        <v>4</v>
      </c>
      <c r="H18" s="177"/>
      <c r="I18" s="178">
        <v>6</v>
      </c>
      <c r="J18" s="177">
        <f t="shared" ref="J18:J19" si="4">E18-F18</f>
        <v>80</v>
      </c>
      <c r="K18" s="179"/>
      <c r="L18" s="180"/>
      <c r="M18" s="181"/>
      <c r="N18" s="359"/>
      <c r="O18" s="179">
        <v>4</v>
      </c>
      <c r="P18" s="180"/>
      <c r="Q18" s="181">
        <v>6</v>
      </c>
      <c r="R18" s="359">
        <v>3</v>
      </c>
      <c r="S18" s="179"/>
      <c r="T18" s="180"/>
      <c r="U18" s="181"/>
      <c r="V18" s="359"/>
      <c r="W18" s="179"/>
      <c r="X18" s="180"/>
      <c r="Y18" s="181"/>
      <c r="Z18" s="359"/>
      <c r="AA18" s="179"/>
      <c r="AB18" s="180"/>
      <c r="AC18" s="183"/>
      <c r="AD18" s="192"/>
      <c r="AE18" s="184"/>
      <c r="AF18" s="180"/>
      <c r="AG18" s="183" t="s">
        <v>1</v>
      </c>
      <c r="AH18" s="192"/>
      <c r="AI18" s="184"/>
      <c r="AJ18" s="180"/>
      <c r="AK18" s="183"/>
      <c r="AL18" s="192"/>
      <c r="AM18" s="179"/>
      <c r="AN18" s="180"/>
      <c r="AO18" s="183"/>
      <c r="AP18" s="192"/>
      <c r="AQ18" s="184"/>
      <c r="AR18" s="180"/>
      <c r="AS18" s="183"/>
      <c r="AT18" s="192"/>
      <c r="AU18" s="179"/>
      <c r="AV18" s="180"/>
      <c r="AW18" s="183"/>
      <c r="AX18" s="192"/>
      <c r="AY18" s="177">
        <v>2</v>
      </c>
      <c r="AZ18" s="185"/>
      <c r="BA18" s="192"/>
    </row>
    <row r="19" spans="1:53" s="121" customFormat="1" ht="42.75" customHeight="1" x14ac:dyDescent="0.4">
      <c r="A19" s="271" t="s">
        <v>148</v>
      </c>
      <c r="B19" s="269" t="s">
        <v>181</v>
      </c>
      <c r="C19" s="175" t="s">
        <v>187</v>
      </c>
      <c r="D19" s="661">
        <v>2</v>
      </c>
      <c r="E19" s="657">
        <f t="shared" si="2"/>
        <v>60</v>
      </c>
      <c r="F19" s="657">
        <f t="shared" si="3"/>
        <v>6</v>
      </c>
      <c r="G19" s="657">
        <v>4</v>
      </c>
      <c r="H19" s="657"/>
      <c r="I19" s="657">
        <v>2</v>
      </c>
      <c r="J19" s="659">
        <f t="shared" si="4"/>
        <v>54</v>
      </c>
      <c r="K19" s="196"/>
      <c r="L19" s="197"/>
      <c r="M19" s="198"/>
      <c r="N19" s="363"/>
      <c r="O19" s="663">
        <v>4</v>
      </c>
      <c r="P19" s="665"/>
      <c r="Q19" s="669">
        <v>2</v>
      </c>
      <c r="R19" s="661">
        <v>2</v>
      </c>
      <c r="S19" s="663"/>
      <c r="T19" s="665"/>
      <c r="U19" s="667"/>
      <c r="V19" s="661"/>
      <c r="W19" s="199"/>
      <c r="X19" s="197"/>
      <c r="Y19" s="198"/>
      <c r="Z19" s="364"/>
      <c r="AA19" s="199"/>
      <c r="AB19" s="197"/>
      <c r="AC19" s="198"/>
      <c r="AD19" s="191"/>
      <c r="AE19" s="196"/>
      <c r="AF19" s="197"/>
      <c r="AG19" s="200"/>
      <c r="AH19" s="191"/>
      <c r="AI19" s="196"/>
      <c r="AJ19" s="197"/>
      <c r="AK19" s="198"/>
      <c r="AL19" s="191"/>
      <c r="AM19" s="199"/>
      <c r="AN19" s="201"/>
      <c r="AO19" s="198"/>
      <c r="AP19" s="365"/>
      <c r="AQ19" s="196"/>
      <c r="AR19" s="197"/>
      <c r="AS19" s="198"/>
      <c r="AT19" s="191"/>
      <c r="AU19" s="199"/>
      <c r="AV19" s="201"/>
      <c r="AW19" s="198"/>
      <c r="AX19" s="365"/>
      <c r="AY19" s="661">
        <v>2</v>
      </c>
      <c r="AZ19" s="203"/>
      <c r="BA19" s="175"/>
    </row>
    <row r="20" spans="1:53" s="121" customFormat="1" ht="42.75" customHeight="1" x14ac:dyDescent="0.4">
      <c r="A20" s="271" t="s">
        <v>211</v>
      </c>
      <c r="B20" s="156" t="s">
        <v>190</v>
      </c>
      <c r="C20" s="175" t="s">
        <v>225</v>
      </c>
      <c r="D20" s="662"/>
      <c r="E20" s="658"/>
      <c r="F20" s="658"/>
      <c r="G20" s="658"/>
      <c r="H20" s="658"/>
      <c r="I20" s="658"/>
      <c r="J20" s="660"/>
      <c r="K20" s="196"/>
      <c r="L20" s="197"/>
      <c r="M20" s="198"/>
      <c r="N20" s="363"/>
      <c r="O20" s="664"/>
      <c r="P20" s="666"/>
      <c r="Q20" s="670"/>
      <c r="R20" s="662"/>
      <c r="S20" s="664"/>
      <c r="T20" s="666"/>
      <c r="U20" s="668"/>
      <c r="V20" s="662"/>
      <c r="W20" s="265"/>
      <c r="X20" s="197"/>
      <c r="Y20" s="266"/>
      <c r="Z20" s="364"/>
      <c r="AA20" s="265"/>
      <c r="AB20" s="197"/>
      <c r="AC20" s="266"/>
      <c r="AD20" s="191"/>
      <c r="AE20" s="196"/>
      <c r="AF20" s="197"/>
      <c r="AG20" s="267"/>
      <c r="AH20" s="191"/>
      <c r="AI20" s="196"/>
      <c r="AJ20" s="197"/>
      <c r="AK20" s="266"/>
      <c r="AL20" s="191"/>
      <c r="AM20" s="265"/>
      <c r="AN20" s="201"/>
      <c r="AO20" s="266"/>
      <c r="AP20" s="365"/>
      <c r="AQ20" s="196"/>
      <c r="AR20" s="197"/>
      <c r="AS20" s="266"/>
      <c r="AT20" s="191"/>
      <c r="AU20" s="265"/>
      <c r="AV20" s="201"/>
      <c r="AW20" s="266"/>
      <c r="AX20" s="365"/>
      <c r="AY20" s="662"/>
      <c r="AZ20" s="268"/>
      <c r="BA20" s="236"/>
    </row>
    <row r="21" spans="1:53" s="121" customFormat="1" ht="23.25" customHeight="1" x14ac:dyDescent="0.4">
      <c r="A21" s="271" t="s">
        <v>212</v>
      </c>
      <c r="B21" s="156" t="s">
        <v>237</v>
      </c>
      <c r="C21" s="671" t="s">
        <v>180</v>
      </c>
      <c r="D21" s="662"/>
      <c r="E21" s="658"/>
      <c r="F21" s="658"/>
      <c r="G21" s="658"/>
      <c r="H21" s="658"/>
      <c r="I21" s="658"/>
      <c r="J21" s="660"/>
      <c r="K21" s="190"/>
      <c r="L21" s="188"/>
      <c r="M21" s="189"/>
      <c r="N21" s="359"/>
      <c r="O21" s="664"/>
      <c r="P21" s="666"/>
      <c r="Q21" s="670"/>
      <c r="R21" s="662"/>
      <c r="S21" s="664"/>
      <c r="T21" s="666"/>
      <c r="U21" s="668"/>
      <c r="V21" s="662"/>
      <c r="W21" s="179"/>
      <c r="X21" s="188"/>
      <c r="Y21" s="183"/>
      <c r="Z21" s="359"/>
      <c r="AA21" s="179"/>
      <c r="AB21" s="188"/>
      <c r="AC21" s="183"/>
      <c r="AD21" s="359"/>
      <c r="AE21" s="190"/>
      <c r="AF21" s="188"/>
      <c r="AG21" s="181"/>
      <c r="AH21" s="359"/>
      <c r="AI21" s="190"/>
      <c r="AJ21" s="188"/>
      <c r="AK21" s="183"/>
      <c r="AL21" s="359"/>
      <c r="AM21" s="179"/>
      <c r="AN21" s="180"/>
      <c r="AO21" s="183"/>
      <c r="AP21" s="192"/>
      <c r="AQ21" s="190"/>
      <c r="AR21" s="188"/>
      <c r="AS21" s="183"/>
      <c r="AT21" s="359"/>
      <c r="AU21" s="179"/>
      <c r="AV21" s="180"/>
      <c r="AW21" s="183"/>
      <c r="AX21" s="192"/>
      <c r="AY21" s="662"/>
      <c r="AZ21" s="202"/>
      <c r="BA21" s="191"/>
    </row>
    <row r="22" spans="1:53" s="121" customFormat="1" ht="23.25" customHeight="1" x14ac:dyDescent="0.4">
      <c r="A22" s="271" t="s">
        <v>213</v>
      </c>
      <c r="B22" s="156" t="s">
        <v>189</v>
      </c>
      <c r="C22" s="672"/>
      <c r="D22" s="662"/>
      <c r="E22" s="658"/>
      <c r="F22" s="658"/>
      <c r="G22" s="658"/>
      <c r="H22" s="658"/>
      <c r="I22" s="658"/>
      <c r="J22" s="660"/>
      <c r="K22" s="190"/>
      <c r="L22" s="188"/>
      <c r="M22" s="189"/>
      <c r="N22" s="359"/>
      <c r="O22" s="664"/>
      <c r="P22" s="666"/>
      <c r="Q22" s="670"/>
      <c r="R22" s="662"/>
      <c r="S22" s="664"/>
      <c r="T22" s="666"/>
      <c r="U22" s="668"/>
      <c r="V22" s="662"/>
      <c r="W22" s="179"/>
      <c r="X22" s="188"/>
      <c r="Y22" s="183"/>
      <c r="Z22" s="359"/>
      <c r="AA22" s="179"/>
      <c r="AB22" s="188"/>
      <c r="AC22" s="183"/>
      <c r="AD22" s="359"/>
      <c r="AE22" s="190"/>
      <c r="AF22" s="188"/>
      <c r="AG22" s="181"/>
      <c r="AH22" s="359"/>
      <c r="AI22" s="190"/>
      <c r="AJ22" s="188"/>
      <c r="AK22" s="183"/>
      <c r="AL22" s="359"/>
      <c r="AM22" s="179"/>
      <c r="AN22" s="180"/>
      <c r="AO22" s="183"/>
      <c r="AP22" s="192"/>
      <c r="AQ22" s="190"/>
      <c r="AR22" s="188"/>
      <c r="AS22" s="183"/>
      <c r="AT22" s="359"/>
      <c r="AU22" s="179"/>
      <c r="AV22" s="180"/>
      <c r="AW22" s="183"/>
      <c r="AX22" s="192"/>
      <c r="AY22" s="662"/>
      <c r="AZ22" s="202"/>
      <c r="BA22" s="191"/>
    </row>
    <row r="23" spans="1:53" s="121" customFormat="1" ht="23.25" customHeight="1" x14ac:dyDescent="0.4">
      <c r="A23" s="271" t="s">
        <v>214</v>
      </c>
      <c r="B23" s="156" t="s">
        <v>238</v>
      </c>
      <c r="C23" s="672"/>
      <c r="D23" s="662"/>
      <c r="E23" s="658"/>
      <c r="F23" s="658"/>
      <c r="G23" s="658"/>
      <c r="H23" s="658"/>
      <c r="I23" s="658"/>
      <c r="J23" s="660"/>
      <c r="K23" s="190"/>
      <c r="L23" s="188"/>
      <c r="M23" s="189"/>
      <c r="N23" s="359"/>
      <c r="O23" s="664"/>
      <c r="P23" s="666"/>
      <c r="Q23" s="670"/>
      <c r="R23" s="662"/>
      <c r="S23" s="664"/>
      <c r="T23" s="666"/>
      <c r="U23" s="668"/>
      <c r="V23" s="662"/>
      <c r="W23" s="179"/>
      <c r="X23" s="188"/>
      <c r="Y23" s="183"/>
      <c r="Z23" s="359"/>
      <c r="AA23" s="179"/>
      <c r="AB23" s="188"/>
      <c r="AC23" s="183"/>
      <c r="AD23" s="359"/>
      <c r="AE23" s="190"/>
      <c r="AF23" s="188"/>
      <c r="AG23" s="181"/>
      <c r="AH23" s="359"/>
      <c r="AI23" s="190"/>
      <c r="AJ23" s="188"/>
      <c r="AK23" s="183"/>
      <c r="AL23" s="359"/>
      <c r="AM23" s="179"/>
      <c r="AN23" s="180"/>
      <c r="AO23" s="183"/>
      <c r="AP23" s="192"/>
      <c r="AQ23" s="190"/>
      <c r="AR23" s="188"/>
      <c r="AS23" s="183"/>
      <c r="AT23" s="359"/>
      <c r="AU23" s="179"/>
      <c r="AV23" s="180"/>
      <c r="AW23" s="183"/>
      <c r="AX23" s="192"/>
      <c r="AY23" s="662"/>
      <c r="AZ23" s="202"/>
      <c r="BA23" s="191"/>
    </row>
    <row r="24" spans="1:53" s="121" customFormat="1" ht="20.25" customHeight="1" thickBot="1" x14ac:dyDescent="0.45">
      <c r="A24" s="272" t="s">
        <v>215</v>
      </c>
      <c r="B24" s="156" t="s">
        <v>191</v>
      </c>
      <c r="C24" s="672"/>
      <c r="D24" s="662"/>
      <c r="E24" s="658"/>
      <c r="F24" s="658"/>
      <c r="G24" s="658"/>
      <c r="H24" s="658"/>
      <c r="I24" s="658"/>
      <c r="J24" s="660"/>
      <c r="K24" s="190"/>
      <c r="L24" s="188"/>
      <c r="M24" s="189"/>
      <c r="N24" s="359"/>
      <c r="O24" s="664"/>
      <c r="P24" s="666"/>
      <c r="Q24" s="670"/>
      <c r="R24" s="662"/>
      <c r="S24" s="664"/>
      <c r="T24" s="666"/>
      <c r="U24" s="668"/>
      <c r="V24" s="662"/>
      <c r="W24" s="179"/>
      <c r="X24" s="188"/>
      <c r="Y24" s="183"/>
      <c r="Z24" s="359"/>
      <c r="AA24" s="179"/>
      <c r="AB24" s="188"/>
      <c r="AC24" s="183"/>
      <c r="AD24" s="359"/>
      <c r="AE24" s="190"/>
      <c r="AF24" s="188"/>
      <c r="AG24" s="181"/>
      <c r="AH24" s="359"/>
      <c r="AI24" s="190"/>
      <c r="AJ24" s="188"/>
      <c r="AK24" s="183"/>
      <c r="AL24" s="359"/>
      <c r="AM24" s="179"/>
      <c r="AN24" s="180"/>
      <c r="AO24" s="183"/>
      <c r="AP24" s="192"/>
      <c r="AQ24" s="190"/>
      <c r="AR24" s="188"/>
      <c r="AS24" s="183"/>
      <c r="AT24" s="359"/>
      <c r="AU24" s="179"/>
      <c r="AV24" s="180"/>
      <c r="AW24" s="183"/>
      <c r="AX24" s="192"/>
      <c r="AY24" s="662"/>
      <c r="AZ24" s="187"/>
      <c r="BA24" s="176"/>
    </row>
    <row r="25" spans="1:53" s="205" customFormat="1" ht="21.75" customHeight="1" thickBot="1" x14ac:dyDescent="0.4">
      <c r="A25" s="270" t="s">
        <v>125</v>
      </c>
      <c r="B25" s="527" t="s">
        <v>111</v>
      </c>
      <c r="C25" s="528"/>
      <c r="D25" s="653"/>
      <c r="E25" s="653"/>
      <c r="F25" s="653"/>
      <c r="G25" s="653"/>
      <c r="H25" s="653"/>
      <c r="I25" s="653"/>
      <c r="J25" s="653"/>
      <c r="K25" s="654"/>
      <c r="L25" s="654"/>
      <c r="M25" s="654"/>
      <c r="N25" s="528"/>
      <c r="O25" s="528"/>
      <c r="P25" s="528"/>
      <c r="Q25" s="528"/>
      <c r="R25" s="528"/>
      <c r="S25" s="528"/>
      <c r="T25" s="528"/>
      <c r="U25" s="528"/>
      <c r="V25" s="528"/>
      <c r="W25" s="528"/>
      <c r="X25" s="528"/>
      <c r="Y25" s="528"/>
      <c r="Z25" s="528"/>
      <c r="AA25" s="528"/>
      <c r="AB25" s="528"/>
      <c r="AC25" s="528"/>
      <c r="AD25" s="528"/>
      <c r="AE25" s="528"/>
      <c r="AF25" s="528"/>
      <c r="AG25" s="528"/>
      <c r="AH25" s="528"/>
      <c r="AI25" s="528"/>
      <c r="AJ25" s="528"/>
      <c r="AK25" s="528"/>
      <c r="AL25" s="528"/>
      <c r="AM25" s="528"/>
      <c r="AN25" s="528"/>
      <c r="AO25" s="528"/>
      <c r="AP25" s="528"/>
      <c r="AQ25" s="528"/>
      <c r="AR25" s="528"/>
      <c r="AS25" s="528"/>
      <c r="AT25" s="528"/>
      <c r="AU25" s="528"/>
      <c r="AV25" s="528"/>
      <c r="AW25" s="528"/>
      <c r="AX25" s="528"/>
      <c r="AY25" s="528"/>
      <c r="AZ25" s="528"/>
      <c r="BA25" s="529"/>
    </row>
    <row r="26" spans="1:53" s="167" customFormat="1" ht="47.25" customHeight="1" thickBot="1" x14ac:dyDescent="0.45">
      <c r="A26" s="530" t="s">
        <v>116</v>
      </c>
      <c r="B26" s="515"/>
      <c r="C26" s="173"/>
      <c r="D26" s="174">
        <f>D27+D33</f>
        <v>25</v>
      </c>
      <c r="E26" s="171">
        <f>E27+E28</f>
        <v>600</v>
      </c>
      <c r="F26" s="171"/>
      <c r="G26" s="420"/>
      <c r="H26" s="171"/>
      <c r="I26" s="420"/>
      <c r="J26" s="171"/>
      <c r="K26" s="619">
        <f>K27+K33</f>
        <v>0</v>
      </c>
      <c r="L26" s="620"/>
      <c r="M26" s="621"/>
      <c r="N26" s="353">
        <f>N27+N33</f>
        <v>0</v>
      </c>
      <c r="O26" s="619">
        <f>O27+O33</f>
        <v>72</v>
      </c>
      <c r="P26" s="620"/>
      <c r="Q26" s="621"/>
      <c r="R26" s="353">
        <f>R27+R33</f>
        <v>20</v>
      </c>
      <c r="S26" s="619">
        <f>S27+S33</f>
        <v>14</v>
      </c>
      <c r="T26" s="620"/>
      <c r="U26" s="621"/>
      <c r="V26" s="353">
        <f>V27+V33</f>
        <v>5</v>
      </c>
      <c r="W26" s="619">
        <f>W27+W33</f>
        <v>0</v>
      </c>
      <c r="X26" s="620"/>
      <c r="Y26" s="621"/>
      <c r="Z26" s="353">
        <f>Z27+Z33</f>
        <v>0</v>
      </c>
      <c r="AA26" s="619">
        <f>AA27+AA33</f>
        <v>0</v>
      </c>
      <c r="AB26" s="620"/>
      <c r="AC26" s="621"/>
      <c r="AD26" s="353">
        <f>AD27+AD33</f>
        <v>0</v>
      </c>
      <c r="AE26" s="619">
        <f>AE27+AE33</f>
        <v>0</v>
      </c>
      <c r="AF26" s="620"/>
      <c r="AG26" s="621"/>
      <c r="AH26" s="353">
        <f>AH27+AH33</f>
        <v>0</v>
      </c>
      <c r="AI26" s="619">
        <f>AI27+AI33</f>
        <v>0</v>
      </c>
      <c r="AJ26" s="620"/>
      <c r="AK26" s="621"/>
      <c r="AL26" s="353">
        <f>AL27+AL33</f>
        <v>0</v>
      </c>
      <c r="AM26" s="619">
        <f>AM27+AM33</f>
        <v>0</v>
      </c>
      <c r="AN26" s="620"/>
      <c r="AO26" s="621"/>
      <c r="AP26" s="353">
        <f>AP27+AP33</f>
        <v>0</v>
      </c>
      <c r="AQ26" s="619">
        <f>AQ27+AQ33</f>
        <v>0</v>
      </c>
      <c r="AR26" s="620"/>
      <c r="AS26" s="621"/>
      <c r="AT26" s="353">
        <f>AT27+AT33</f>
        <v>0</v>
      </c>
      <c r="AU26" s="619">
        <f>AU27+AU33</f>
        <v>0</v>
      </c>
      <c r="AV26" s="620"/>
      <c r="AW26" s="621"/>
      <c r="AX26" s="353">
        <f>AX27+AX33</f>
        <v>0</v>
      </c>
      <c r="AY26" s="171"/>
      <c r="AZ26" s="172"/>
      <c r="BA26" s="173"/>
    </row>
    <row r="27" spans="1:53" s="168" customFormat="1" ht="40.5" customHeight="1" thickBot="1" x14ac:dyDescent="0.45">
      <c r="A27" s="356"/>
      <c r="B27" s="357" t="s">
        <v>44</v>
      </c>
      <c r="C27" s="173"/>
      <c r="D27" s="419">
        <f>SUM(D29:D32)</f>
        <v>20</v>
      </c>
      <c r="E27" s="419">
        <f>SUM(E29:E32)</f>
        <v>600</v>
      </c>
      <c r="F27" s="419"/>
      <c r="G27" s="419"/>
      <c r="H27" s="419"/>
      <c r="I27" s="419"/>
      <c r="J27" s="419"/>
      <c r="K27" s="616">
        <f>SUM(K29:M32)</f>
        <v>0</v>
      </c>
      <c r="L27" s="617"/>
      <c r="M27" s="618"/>
      <c r="N27" s="419">
        <f>SUM(N29:N32)</f>
        <v>0</v>
      </c>
      <c r="O27" s="616">
        <f>SUM(O29:Q32)</f>
        <v>72</v>
      </c>
      <c r="P27" s="617"/>
      <c r="Q27" s="618"/>
      <c r="R27" s="419">
        <f>SUM(R29:R32)</f>
        <v>20</v>
      </c>
      <c r="S27" s="616">
        <f>SUM(S29:U32)</f>
        <v>0</v>
      </c>
      <c r="T27" s="617"/>
      <c r="U27" s="618"/>
      <c r="V27" s="419">
        <f>SUM(V29:V32)</f>
        <v>0</v>
      </c>
      <c r="W27" s="616">
        <f>SUM(W29:Y32)</f>
        <v>0</v>
      </c>
      <c r="X27" s="617"/>
      <c r="Y27" s="618"/>
      <c r="Z27" s="419">
        <f>SUM(Z29:Z32)</f>
        <v>0</v>
      </c>
      <c r="AA27" s="616">
        <f>SUM(AA29:AC32)</f>
        <v>0</v>
      </c>
      <c r="AB27" s="617"/>
      <c r="AC27" s="618"/>
      <c r="AD27" s="419">
        <f>SUM(AD29:AD32)</f>
        <v>0</v>
      </c>
      <c r="AE27" s="616">
        <f>SUM(AE29:AG32)</f>
        <v>0</v>
      </c>
      <c r="AF27" s="617"/>
      <c r="AG27" s="618"/>
      <c r="AH27" s="419">
        <f>SUM(AH29:AH32)</f>
        <v>0</v>
      </c>
      <c r="AI27" s="616">
        <f>SUM(AI29:AK32)</f>
        <v>0</v>
      </c>
      <c r="AJ27" s="617"/>
      <c r="AK27" s="618"/>
      <c r="AL27" s="419">
        <f>SUM(AL29:AL32)</f>
        <v>0</v>
      </c>
      <c r="AM27" s="616">
        <f>SUM(AM29:AO32)</f>
        <v>0</v>
      </c>
      <c r="AN27" s="617"/>
      <c r="AO27" s="618"/>
      <c r="AP27" s="419">
        <f>SUM(AP29:AP32)</f>
        <v>0</v>
      </c>
      <c r="AQ27" s="616">
        <f>SUM(AQ29:AS32)</f>
        <v>0</v>
      </c>
      <c r="AR27" s="617"/>
      <c r="AS27" s="618"/>
      <c r="AT27" s="419">
        <f>SUM(AT29:AT32)</f>
        <v>0</v>
      </c>
      <c r="AU27" s="616">
        <f>SUM(AU29:AW32)</f>
        <v>0</v>
      </c>
      <c r="AV27" s="617"/>
      <c r="AW27" s="618"/>
      <c r="AX27" s="419">
        <f>SUM(AX29:AX32)</f>
        <v>0</v>
      </c>
      <c r="AY27" s="174"/>
      <c r="AZ27" s="118"/>
      <c r="BA27" s="173"/>
    </row>
    <row r="28" spans="1:53" s="168" customFormat="1" ht="1.5" customHeight="1" x14ac:dyDescent="0.4">
      <c r="A28" s="211"/>
      <c r="B28" s="366"/>
      <c r="C28" s="154"/>
      <c r="D28" s="151"/>
      <c r="E28" s="148"/>
      <c r="F28" s="222"/>
      <c r="G28" s="132"/>
      <c r="H28" s="132"/>
      <c r="I28" s="132"/>
      <c r="J28" s="223"/>
      <c r="K28" s="224"/>
      <c r="L28" s="225"/>
      <c r="M28" s="223"/>
      <c r="N28" s="333"/>
      <c r="O28" s="226"/>
      <c r="P28" s="225"/>
      <c r="Q28" s="227"/>
      <c r="R28" s="347"/>
      <c r="S28" s="226"/>
      <c r="T28" s="225"/>
      <c r="U28" s="227"/>
      <c r="V28" s="347"/>
      <c r="W28" s="222"/>
      <c r="X28" s="225"/>
      <c r="Y28" s="227"/>
      <c r="Z28" s="152"/>
      <c r="AA28" s="222"/>
      <c r="AB28" s="225"/>
      <c r="AC28" s="227"/>
      <c r="AD28" s="152"/>
      <c r="AE28" s="224"/>
      <c r="AF28" s="225"/>
      <c r="AG28" s="228"/>
      <c r="AH28" s="152"/>
      <c r="AI28" s="224"/>
      <c r="AJ28" s="225"/>
      <c r="AK28" s="227"/>
      <c r="AL28" s="152"/>
      <c r="AM28" s="222"/>
      <c r="AN28" s="132"/>
      <c r="AO28" s="227"/>
      <c r="AP28" s="148"/>
      <c r="AQ28" s="224"/>
      <c r="AR28" s="225"/>
      <c r="AS28" s="227"/>
      <c r="AT28" s="152"/>
      <c r="AU28" s="222"/>
      <c r="AV28" s="132"/>
      <c r="AW28" s="227"/>
      <c r="AX28" s="148"/>
      <c r="AY28" s="229"/>
      <c r="AZ28" s="230"/>
      <c r="BA28" s="231"/>
    </row>
    <row r="29" spans="1:53" s="167" customFormat="1" ht="33.75" customHeight="1" x14ac:dyDescent="0.4">
      <c r="A29" s="206" t="s">
        <v>193</v>
      </c>
      <c r="B29" s="207" t="s">
        <v>239</v>
      </c>
      <c r="C29" s="208" t="s">
        <v>188</v>
      </c>
      <c r="D29" s="410">
        <v>5</v>
      </c>
      <c r="E29" s="422">
        <v>150</v>
      </c>
      <c r="F29" s="209">
        <f>G29+H29+I29</f>
        <v>18</v>
      </c>
      <c r="G29" s="410">
        <v>8</v>
      </c>
      <c r="H29" s="410"/>
      <c r="I29" s="410">
        <v>10</v>
      </c>
      <c r="J29" s="210">
        <f>E29-F29</f>
        <v>132</v>
      </c>
      <c r="K29" s="134"/>
      <c r="L29" s="112"/>
      <c r="M29" s="135"/>
      <c r="N29" s="328"/>
      <c r="O29" s="134">
        <v>8</v>
      </c>
      <c r="P29" s="112"/>
      <c r="Q29" s="135">
        <v>10</v>
      </c>
      <c r="R29" s="328">
        <v>5</v>
      </c>
      <c r="S29" s="134"/>
      <c r="T29" s="112"/>
      <c r="U29" s="135"/>
      <c r="V29" s="328"/>
      <c r="W29" s="113"/>
      <c r="X29" s="112"/>
      <c r="Y29" s="133"/>
      <c r="Z29" s="328"/>
      <c r="AA29" s="134"/>
      <c r="AB29" s="112"/>
      <c r="AC29" s="135"/>
      <c r="AD29" s="328"/>
      <c r="AE29" s="136"/>
      <c r="AF29" s="112"/>
      <c r="AG29" s="135"/>
      <c r="AH29" s="328"/>
      <c r="AI29" s="136"/>
      <c r="AJ29" s="112"/>
      <c r="AK29" s="135"/>
      <c r="AL29" s="328"/>
      <c r="AM29" s="134"/>
      <c r="AN29" s="112"/>
      <c r="AO29" s="135"/>
      <c r="AP29" s="328"/>
      <c r="AQ29" s="136"/>
      <c r="AR29" s="112"/>
      <c r="AS29" s="135"/>
      <c r="AT29" s="328"/>
      <c r="AU29" s="134"/>
      <c r="AV29" s="112"/>
      <c r="AW29" s="135"/>
      <c r="AX29" s="328"/>
      <c r="AY29" s="411">
        <v>2</v>
      </c>
      <c r="AZ29" s="137"/>
      <c r="BA29" s="411"/>
    </row>
    <row r="30" spans="1:53" s="167" customFormat="1" ht="21.75" customHeight="1" x14ac:dyDescent="0.4">
      <c r="A30" s="211" t="s">
        <v>194</v>
      </c>
      <c r="B30" s="212" t="s">
        <v>240</v>
      </c>
      <c r="C30" s="213" t="s">
        <v>192</v>
      </c>
      <c r="D30" s="148">
        <v>5</v>
      </c>
      <c r="E30" s="149">
        <v>150</v>
      </c>
      <c r="F30" s="214">
        <f>G30+H30+I30</f>
        <v>20</v>
      </c>
      <c r="G30" s="148">
        <v>8</v>
      </c>
      <c r="H30" s="148">
        <v>8</v>
      </c>
      <c r="I30" s="148">
        <v>4</v>
      </c>
      <c r="J30" s="215">
        <f>E30-F30</f>
        <v>130</v>
      </c>
      <c r="K30" s="150"/>
      <c r="L30" s="140"/>
      <c r="M30" s="145"/>
      <c r="N30" s="195"/>
      <c r="O30" s="150">
        <v>8</v>
      </c>
      <c r="P30" s="140">
        <v>8</v>
      </c>
      <c r="Q30" s="145">
        <v>4</v>
      </c>
      <c r="R30" s="195">
        <v>5</v>
      </c>
      <c r="S30" s="136"/>
      <c r="T30" s="134"/>
      <c r="U30" s="142"/>
      <c r="V30" s="328"/>
      <c r="W30" s="134"/>
      <c r="X30" s="134"/>
      <c r="Y30" s="143"/>
      <c r="Z30" s="328"/>
      <c r="AA30" s="134"/>
      <c r="AB30" s="134"/>
      <c r="AC30" s="143"/>
      <c r="AD30" s="328"/>
      <c r="AE30" s="144"/>
      <c r="AF30" s="140"/>
      <c r="AG30" s="145"/>
      <c r="AH30" s="195"/>
      <c r="AI30" s="144"/>
      <c r="AJ30" s="140"/>
      <c r="AK30" s="145"/>
      <c r="AL30" s="195"/>
      <c r="AM30" s="134"/>
      <c r="AN30" s="134"/>
      <c r="AO30" s="143"/>
      <c r="AP30" s="328"/>
      <c r="AQ30" s="144"/>
      <c r="AR30" s="140"/>
      <c r="AS30" s="145"/>
      <c r="AT30" s="195"/>
      <c r="AU30" s="134"/>
      <c r="AV30" s="134"/>
      <c r="AW30" s="143"/>
      <c r="AX30" s="328"/>
      <c r="AY30" s="411">
        <v>2</v>
      </c>
      <c r="AZ30" s="146"/>
      <c r="BA30" s="194"/>
    </row>
    <row r="31" spans="1:53" s="167" customFormat="1" ht="26.25" customHeight="1" x14ac:dyDescent="0.4">
      <c r="A31" s="216" t="s">
        <v>195</v>
      </c>
      <c r="B31" s="217" t="s">
        <v>241</v>
      </c>
      <c r="C31" s="218"/>
      <c r="D31" s="413">
        <v>5</v>
      </c>
      <c r="E31" s="414">
        <v>150</v>
      </c>
      <c r="F31" s="219">
        <f>G31+H31+I31</f>
        <v>16</v>
      </c>
      <c r="G31" s="413">
        <v>8</v>
      </c>
      <c r="H31" s="413"/>
      <c r="I31" s="413">
        <v>8</v>
      </c>
      <c r="J31" s="220">
        <f>E31-F31</f>
        <v>134</v>
      </c>
      <c r="K31" s="158"/>
      <c r="L31" s="159"/>
      <c r="M31" s="162"/>
      <c r="N31" s="244"/>
      <c r="O31" s="161">
        <v>8</v>
      </c>
      <c r="P31" s="159"/>
      <c r="Q31" s="160">
        <v>8</v>
      </c>
      <c r="R31" s="339">
        <v>5</v>
      </c>
      <c r="S31" s="158"/>
      <c r="T31" s="159"/>
      <c r="U31" s="162"/>
      <c r="V31" s="244"/>
      <c r="W31" s="158"/>
      <c r="X31" s="159"/>
      <c r="Y31" s="162"/>
      <c r="Z31" s="244"/>
      <c r="AA31" s="158"/>
      <c r="AB31" s="159"/>
      <c r="AC31" s="162"/>
      <c r="AD31" s="244"/>
      <c r="AE31" s="163"/>
      <c r="AF31" s="159"/>
      <c r="AG31" s="162"/>
      <c r="AH31" s="244"/>
      <c r="AI31" s="163"/>
      <c r="AJ31" s="159"/>
      <c r="AK31" s="162"/>
      <c r="AL31" s="244"/>
      <c r="AM31" s="158"/>
      <c r="AN31" s="159"/>
      <c r="AO31" s="162"/>
      <c r="AP31" s="244"/>
      <c r="AQ31" s="163"/>
      <c r="AR31" s="159"/>
      <c r="AS31" s="162"/>
      <c r="AT31" s="244"/>
      <c r="AU31" s="158"/>
      <c r="AV31" s="159"/>
      <c r="AW31" s="162"/>
      <c r="AX31" s="244"/>
      <c r="AY31" s="411">
        <v>2</v>
      </c>
      <c r="AZ31" s="157"/>
      <c r="BA31" s="412"/>
    </row>
    <row r="32" spans="1:53" s="167" customFormat="1" ht="69.75" customHeight="1" thickBot="1" x14ac:dyDescent="0.45">
      <c r="A32" s="216" t="s">
        <v>195</v>
      </c>
      <c r="B32" s="217" t="s">
        <v>197</v>
      </c>
      <c r="C32" s="218" t="s">
        <v>196</v>
      </c>
      <c r="D32" s="413">
        <v>5</v>
      </c>
      <c r="E32" s="414">
        <f t="shared" ref="E32" si="5">D32*30</f>
        <v>150</v>
      </c>
      <c r="F32" s="219">
        <f>G32+H32+I32</f>
        <v>18</v>
      </c>
      <c r="G32" s="413">
        <v>8</v>
      </c>
      <c r="H32" s="413">
        <v>10</v>
      </c>
      <c r="I32" s="413"/>
      <c r="J32" s="220">
        <f>E32-F32</f>
        <v>132</v>
      </c>
      <c r="K32" s="161"/>
      <c r="L32" s="159"/>
      <c r="M32" s="160"/>
      <c r="N32" s="339"/>
      <c r="O32" s="161">
        <v>8</v>
      </c>
      <c r="P32" s="159">
        <v>10</v>
      </c>
      <c r="Q32" s="160"/>
      <c r="R32" s="339">
        <v>5</v>
      </c>
      <c r="S32" s="158"/>
      <c r="T32" s="159"/>
      <c r="U32" s="162"/>
      <c r="V32" s="244"/>
      <c r="W32" s="158"/>
      <c r="X32" s="159"/>
      <c r="Y32" s="162"/>
      <c r="Z32" s="244"/>
      <c r="AA32" s="158"/>
      <c r="AB32" s="159"/>
      <c r="AC32" s="162"/>
      <c r="AD32" s="244"/>
      <c r="AE32" s="163"/>
      <c r="AF32" s="159"/>
      <c r="AG32" s="162"/>
      <c r="AH32" s="244"/>
      <c r="AI32" s="163"/>
      <c r="AJ32" s="159"/>
      <c r="AK32" s="162"/>
      <c r="AL32" s="244"/>
      <c r="AM32" s="158"/>
      <c r="AN32" s="159"/>
      <c r="AO32" s="162"/>
      <c r="AP32" s="244"/>
      <c r="AQ32" s="163"/>
      <c r="AR32" s="159"/>
      <c r="AS32" s="162"/>
      <c r="AT32" s="244"/>
      <c r="AU32" s="158"/>
      <c r="AV32" s="159"/>
      <c r="AW32" s="162"/>
      <c r="AX32" s="244"/>
      <c r="AY32" s="408">
        <v>2</v>
      </c>
      <c r="AZ32" s="157"/>
      <c r="BA32" s="412"/>
    </row>
    <row r="33" spans="1:53" s="168" customFormat="1" ht="29.25" customHeight="1" thickBot="1" x14ac:dyDescent="0.45">
      <c r="A33" s="367"/>
      <c r="B33" s="361" t="s">
        <v>182</v>
      </c>
      <c r="C33" s="164"/>
      <c r="D33" s="403">
        <v>5</v>
      </c>
      <c r="E33" s="165">
        <f>E34*1</f>
        <v>150</v>
      </c>
      <c r="F33" s="368"/>
      <c r="G33" s="404"/>
      <c r="H33" s="370"/>
      <c r="I33" s="370"/>
      <c r="J33" s="405"/>
      <c r="K33" s="526">
        <f>SUM(K35:M36)</f>
        <v>0</v>
      </c>
      <c r="L33" s="516"/>
      <c r="M33" s="517"/>
      <c r="N33" s="320">
        <f>SUM(N35)</f>
        <v>0</v>
      </c>
      <c r="O33" s="526">
        <f>SUM(O34:Q36)</f>
        <v>0</v>
      </c>
      <c r="P33" s="516"/>
      <c r="Q33" s="517"/>
      <c r="R33" s="341">
        <f>SUM(R34)</f>
        <v>0</v>
      </c>
      <c r="S33" s="531">
        <f>SUM(S34:U36)</f>
        <v>14</v>
      </c>
      <c r="T33" s="532"/>
      <c r="U33" s="533"/>
      <c r="V33" s="165">
        <f>SUM(V34)</f>
        <v>5</v>
      </c>
      <c r="W33" s="531">
        <f>SUM(W35:Y36)</f>
        <v>0</v>
      </c>
      <c r="X33" s="532"/>
      <c r="Y33" s="533"/>
      <c r="Z33" s="165">
        <f>SUM(Z35)</f>
        <v>0</v>
      </c>
      <c r="AA33" s="531">
        <f>SUM(AA35:AC36)</f>
        <v>0</v>
      </c>
      <c r="AB33" s="532"/>
      <c r="AC33" s="533"/>
      <c r="AD33" s="165">
        <f>SUM(AD35)</f>
        <v>0</v>
      </c>
      <c r="AE33" s="526">
        <f>SUM(AE35:AG36)</f>
        <v>0</v>
      </c>
      <c r="AF33" s="516"/>
      <c r="AG33" s="517"/>
      <c r="AH33" s="165">
        <f>SUM(AH35)</f>
        <v>0</v>
      </c>
      <c r="AI33" s="526">
        <f>SUM(AI35:AK36)</f>
        <v>0</v>
      </c>
      <c r="AJ33" s="516"/>
      <c r="AK33" s="517"/>
      <c r="AL33" s="165">
        <f>SUM(AL35)</f>
        <v>0</v>
      </c>
      <c r="AM33" s="531">
        <f>SUM(AM35:AO36)</f>
        <v>0</v>
      </c>
      <c r="AN33" s="532"/>
      <c r="AO33" s="533"/>
      <c r="AP33" s="114">
        <f>SUM(AP35)</f>
        <v>0</v>
      </c>
      <c r="AQ33" s="526">
        <f>SUM(AQ35:AS36)</f>
        <v>0</v>
      </c>
      <c r="AR33" s="516"/>
      <c r="AS33" s="517"/>
      <c r="AT33" s="165">
        <f>SUM(AT35)</f>
        <v>0</v>
      </c>
      <c r="AU33" s="531">
        <f>SUM(AU35:AW36)</f>
        <v>0</v>
      </c>
      <c r="AV33" s="532"/>
      <c r="AW33" s="533"/>
      <c r="AX33" s="114">
        <f>SUM(AX35)</f>
        <v>0</v>
      </c>
      <c r="AY33" s="232"/>
      <c r="AZ33" s="233"/>
      <c r="BA33" s="234"/>
    </row>
    <row r="34" spans="1:53" s="168" customFormat="1" ht="0.75" customHeight="1" x14ac:dyDescent="0.4">
      <c r="A34" s="169"/>
      <c r="B34" s="372"/>
      <c r="C34" s="323"/>
      <c r="D34" s="582">
        <v>5</v>
      </c>
      <c r="E34" s="580">
        <f>D34*30</f>
        <v>150</v>
      </c>
      <c r="F34" s="590">
        <f>SUM(G34:I36)</f>
        <v>14</v>
      </c>
      <c r="G34" s="584">
        <v>8</v>
      </c>
      <c r="H34" s="588"/>
      <c r="I34" s="584">
        <v>6</v>
      </c>
      <c r="J34" s="578">
        <f>E34-F34</f>
        <v>136</v>
      </c>
      <c r="K34" s="586"/>
      <c r="L34" s="628"/>
      <c r="M34" s="592"/>
      <c r="N34" s="634"/>
      <c r="O34" s="636"/>
      <c r="P34" s="588"/>
      <c r="Q34" s="592"/>
      <c r="R34" s="635"/>
      <c r="S34" s="633">
        <v>8</v>
      </c>
      <c r="T34" s="629"/>
      <c r="U34" s="632">
        <v>6</v>
      </c>
      <c r="V34" s="639">
        <v>5</v>
      </c>
      <c r="W34" s="623"/>
      <c r="X34" s="584"/>
      <c r="Y34" s="625"/>
      <c r="Z34" s="582"/>
      <c r="AA34" s="623"/>
      <c r="AB34" s="584"/>
      <c r="AC34" s="625"/>
      <c r="AD34" s="582"/>
      <c r="AE34" s="636"/>
      <c r="AF34" s="588"/>
      <c r="AG34" s="622"/>
      <c r="AH34" s="582"/>
      <c r="AI34" s="636"/>
      <c r="AJ34" s="588"/>
      <c r="AK34" s="622"/>
      <c r="AL34" s="582"/>
      <c r="AM34" s="623"/>
      <c r="AN34" s="584"/>
      <c r="AO34" s="625"/>
      <c r="AP34" s="580"/>
      <c r="AQ34" s="636"/>
      <c r="AR34" s="588"/>
      <c r="AS34" s="622"/>
      <c r="AT34" s="582"/>
      <c r="AU34" s="623"/>
      <c r="AV34" s="584"/>
      <c r="AW34" s="625"/>
      <c r="AX34" s="580"/>
      <c r="AY34" s="580">
        <v>3</v>
      </c>
      <c r="AZ34" s="615"/>
      <c r="BA34" s="610"/>
    </row>
    <row r="35" spans="1:53" s="167" customFormat="1" ht="85.8" customHeight="1" x14ac:dyDescent="0.4">
      <c r="A35" s="274" t="s">
        <v>136</v>
      </c>
      <c r="B35" s="389" t="s">
        <v>286</v>
      </c>
      <c r="C35" s="386" t="s">
        <v>287</v>
      </c>
      <c r="D35" s="582"/>
      <c r="E35" s="580"/>
      <c r="F35" s="590"/>
      <c r="G35" s="584"/>
      <c r="H35" s="588"/>
      <c r="I35" s="584"/>
      <c r="J35" s="578"/>
      <c r="K35" s="586"/>
      <c r="L35" s="628"/>
      <c r="M35" s="592"/>
      <c r="N35" s="634"/>
      <c r="O35" s="636"/>
      <c r="P35" s="588"/>
      <c r="Q35" s="592"/>
      <c r="R35" s="635"/>
      <c r="S35" s="586"/>
      <c r="T35" s="588"/>
      <c r="U35" s="592"/>
      <c r="V35" s="635"/>
      <c r="W35" s="623"/>
      <c r="X35" s="584"/>
      <c r="Y35" s="625"/>
      <c r="Z35" s="582"/>
      <c r="AA35" s="623"/>
      <c r="AB35" s="584"/>
      <c r="AC35" s="625"/>
      <c r="AD35" s="582"/>
      <c r="AE35" s="636"/>
      <c r="AF35" s="588"/>
      <c r="AG35" s="622"/>
      <c r="AH35" s="582"/>
      <c r="AI35" s="636"/>
      <c r="AJ35" s="588"/>
      <c r="AK35" s="622"/>
      <c r="AL35" s="582"/>
      <c r="AM35" s="623"/>
      <c r="AN35" s="584"/>
      <c r="AO35" s="625"/>
      <c r="AP35" s="580"/>
      <c r="AQ35" s="636"/>
      <c r="AR35" s="588"/>
      <c r="AS35" s="622"/>
      <c r="AT35" s="582"/>
      <c r="AU35" s="623"/>
      <c r="AV35" s="584"/>
      <c r="AW35" s="625"/>
      <c r="AX35" s="580"/>
      <c r="AY35" s="580"/>
      <c r="AZ35" s="615"/>
      <c r="BA35" s="610"/>
    </row>
    <row r="36" spans="1:53" s="168" customFormat="1" ht="87.6" customHeight="1" thickBot="1" x14ac:dyDescent="0.45">
      <c r="A36" s="274" t="s">
        <v>156</v>
      </c>
      <c r="B36" s="389" t="s">
        <v>288</v>
      </c>
      <c r="C36" s="390" t="s">
        <v>285</v>
      </c>
      <c r="D36" s="582"/>
      <c r="E36" s="580"/>
      <c r="F36" s="590"/>
      <c r="G36" s="584"/>
      <c r="H36" s="588"/>
      <c r="I36" s="584"/>
      <c r="J36" s="578"/>
      <c r="K36" s="586"/>
      <c r="L36" s="628"/>
      <c r="M36" s="592"/>
      <c r="N36" s="634"/>
      <c r="O36" s="636"/>
      <c r="P36" s="588"/>
      <c r="Q36" s="592"/>
      <c r="R36" s="635"/>
      <c r="S36" s="587"/>
      <c r="T36" s="589"/>
      <c r="U36" s="593"/>
      <c r="V36" s="645"/>
      <c r="W36" s="623"/>
      <c r="X36" s="584"/>
      <c r="Y36" s="625"/>
      <c r="Z36" s="582"/>
      <c r="AA36" s="623"/>
      <c r="AB36" s="584"/>
      <c r="AC36" s="625"/>
      <c r="AD36" s="582"/>
      <c r="AE36" s="636"/>
      <c r="AF36" s="588"/>
      <c r="AG36" s="622"/>
      <c r="AH36" s="582"/>
      <c r="AI36" s="636"/>
      <c r="AJ36" s="588"/>
      <c r="AK36" s="622"/>
      <c r="AL36" s="582"/>
      <c r="AM36" s="623"/>
      <c r="AN36" s="584"/>
      <c r="AO36" s="625"/>
      <c r="AP36" s="580"/>
      <c r="AQ36" s="636"/>
      <c r="AR36" s="588"/>
      <c r="AS36" s="622"/>
      <c r="AT36" s="582"/>
      <c r="AU36" s="623"/>
      <c r="AV36" s="584"/>
      <c r="AW36" s="625"/>
      <c r="AX36" s="580"/>
      <c r="AY36" s="580"/>
      <c r="AZ36" s="615"/>
      <c r="BA36" s="610"/>
    </row>
    <row r="37" spans="1:53" s="205" customFormat="1" ht="23.25" customHeight="1" thickBot="1" x14ac:dyDescent="0.4">
      <c r="A37" s="115" t="s">
        <v>130</v>
      </c>
      <c r="B37" s="527" t="s">
        <v>49</v>
      </c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8"/>
      <c r="AC37" s="528"/>
      <c r="AD37" s="528"/>
      <c r="AE37" s="528"/>
      <c r="AF37" s="528"/>
      <c r="AG37" s="528"/>
      <c r="AH37" s="528"/>
      <c r="AI37" s="528"/>
      <c r="AJ37" s="528"/>
      <c r="AK37" s="528"/>
      <c r="AL37" s="528"/>
      <c r="AM37" s="528"/>
      <c r="AN37" s="528"/>
      <c r="AO37" s="528"/>
      <c r="AP37" s="528"/>
      <c r="AQ37" s="528"/>
      <c r="AR37" s="528"/>
      <c r="AS37" s="528"/>
      <c r="AT37" s="528"/>
      <c r="AU37" s="528"/>
      <c r="AV37" s="528"/>
      <c r="AW37" s="528"/>
      <c r="AX37" s="528"/>
      <c r="AY37" s="528"/>
      <c r="AZ37" s="528"/>
      <c r="BA37" s="529"/>
    </row>
    <row r="38" spans="1:53" s="167" customFormat="1" ht="19.5" customHeight="1" thickBot="1" x14ac:dyDescent="0.45">
      <c r="A38" s="530" t="s">
        <v>116</v>
      </c>
      <c r="B38" s="515"/>
      <c r="C38" s="164"/>
      <c r="D38" s="165">
        <f>D39+D56</f>
        <v>115</v>
      </c>
      <c r="E38" s="114">
        <f>E39+E56</f>
        <v>3060</v>
      </c>
      <c r="F38" s="114"/>
      <c r="G38" s="402"/>
      <c r="H38" s="114"/>
      <c r="I38" s="402"/>
      <c r="J38" s="114"/>
      <c r="K38" s="531">
        <f>K39+K56</f>
        <v>0</v>
      </c>
      <c r="L38" s="532"/>
      <c r="M38" s="533"/>
      <c r="N38" s="114">
        <f>N39+N56</f>
        <v>0</v>
      </c>
      <c r="O38" s="531">
        <f>O39+O56</f>
        <v>0</v>
      </c>
      <c r="P38" s="532"/>
      <c r="Q38" s="533"/>
      <c r="R38" s="343">
        <f>R39+R56</f>
        <v>0</v>
      </c>
      <c r="S38" s="531">
        <f>S39+S56</f>
        <v>30</v>
      </c>
      <c r="T38" s="532"/>
      <c r="U38" s="533"/>
      <c r="V38" s="114">
        <f>V39+V56</f>
        <v>10</v>
      </c>
      <c r="W38" s="531">
        <f>W39+W56</f>
        <v>26</v>
      </c>
      <c r="X38" s="532"/>
      <c r="Y38" s="533"/>
      <c r="Z38" s="114">
        <f>Z39+Z56</f>
        <v>10</v>
      </c>
      <c r="AA38" s="531">
        <f>AA39+AA56</f>
        <v>46</v>
      </c>
      <c r="AB38" s="532"/>
      <c r="AC38" s="533"/>
      <c r="AD38" s="114">
        <f>AD39+AD56</f>
        <v>15</v>
      </c>
      <c r="AE38" s="531">
        <f>AE39+AE56</f>
        <v>64</v>
      </c>
      <c r="AF38" s="532"/>
      <c r="AG38" s="533"/>
      <c r="AH38" s="114">
        <f>AH39+AH56</f>
        <v>20</v>
      </c>
      <c r="AI38" s="531">
        <f>AI39+AI56</f>
        <v>92</v>
      </c>
      <c r="AJ38" s="532"/>
      <c r="AK38" s="533"/>
      <c r="AL38" s="114">
        <f>AL39+AL56</f>
        <v>25</v>
      </c>
      <c r="AM38" s="531">
        <f>AM39+AM56</f>
        <v>66</v>
      </c>
      <c r="AN38" s="532"/>
      <c r="AO38" s="533"/>
      <c r="AP38" s="114">
        <f>AP39+AP56</f>
        <v>18</v>
      </c>
      <c r="AQ38" s="531">
        <f>AQ39+AQ56</f>
        <v>12</v>
      </c>
      <c r="AR38" s="532"/>
      <c r="AS38" s="533"/>
      <c r="AT38" s="114">
        <f>AT39+AT56</f>
        <v>17</v>
      </c>
      <c r="AU38" s="531">
        <f>AU39+AU56</f>
        <v>0</v>
      </c>
      <c r="AV38" s="532"/>
      <c r="AW38" s="533"/>
      <c r="AX38" s="114">
        <f>AX39+AX56</f>
        <v>0</v>
      </c>
      <c r="AY38" s="114"/>
      <c r="AZ38" s="403"/>
      <c r="BA38" s="114"/>
    </row>
    <row r="39" spans="1:53" s="168" customFormat="1" ht="50.25" customHeight="1" thickBot="1" x14ac:dyDescent="0.45">
      <c r="A39" s="367"/>
      <c r="B39" s="373" t="s">
        <v>44</v>
      </c>
      <c r="C39" s="164"/>
      <c r="D39" s="401">
        <f>SUM(D40:D55)</f>
        <v>76</v>
      </c>
      <c r="E39" s="401">
        <f>SUM(E40:E55)</f>
        <v>2280</v>
      </c>
      <c r="F39" s="401"/>
      <c r="G39" s="401"/>
      <c r="H39" s="401"/>
      <c r="I39" s="401"/>
      <c r="J39" s="401"/>
      <c r="K39" s="531">
        <f>SUM(K40:M55)</f>
        <v>0</v>
      </c>
      <c r="L39" s="532"/>
      <c r="M39" s="533"/>
      <c r="N39" s="114">
        <f>SUM(N40:N55)</f>
        <v>0</v>
      </c>
      <c r="O39" s="531">
        <f>SUM(O40:Q55)</f>
        <v>0</v>
      </c>
      <c r="P39" s="532"/>
      <c r="Q39" s="533"/>
      <c r="R39" s="343">
        <f>SUM(R40:R55)</f>
        <v>0</v>
      </c>
      <c r="S39" s="531">
        <f>SUM(S40:U55)</f>
        <v>30</v>
      </c>
      <c r="T39" s="532"/>
      <c r="U39" s="533"/>
      <c r="V39" s="114">
        <f>SUM(V40:V55)</f>
        <v>10</v>
      </c>
      <c r="W39" s="531">
        <f>SUM(W40:Y55)</f>
        <v>26</v>
      </c>
      <c r="X39" s="532"/>
      <c r="Y39" s="533"/>
      <c r="Z39" s="114">
        <f>SUM(Z40:Z55)</f>
        <v>10</v>
      </c>
      <c r="AA39" s="531">
        <f>SUM(AA40:AC55)</f>
        <v>16</v>
      </c>
      <c r="AB39" s="532"/>
      <c r="AC39" s="533"/>
      <c r="AD39" s="114">
        <f>SUM(AD40:AD55)</f>
        <v>5</v>
      </c>
      <c r="AE39" s="531">
        <f>SUM(AE40:AG55)</f>
        <v>64</v>
      </c>
      <c r="AF39" s="532"/>
      <c r="AG39" s="533"/>
      <c r="AH39" s="114">
        <f>SUM(AH40:AH55)</f>
        <v>20</v>
      </c>
      <c r="AI39" s="531">
        <f>SUM(AI40:AK55)</f>
        <v>52</v>
      </c>
      <c r="AJ39" s="532"/>
      <c r="AK39" s="533"/>
      <c r="AL39" s="114">
        <f>SUM(AL40:AL55)</f>
        <v>13</v>
      </c>
      <c r="AM39" s="531">
        <f>SUM(AM40:AO55)</f>
        <v>66</v>
      </c>
      <c r="AN39" s="532"/>
      <c r="AO39" s="533"/>
      <c r="AP39" s="114">
        <f>SUM(AP40:AP55)</f>
        <v>18</v>
      </c>
      <c r="AQ39" s="531">
        <f>SUM(AQ40:AS55)</f>
        <v>0</v>
      </c>
      <c r="AR39" s="532"/>
      <c r="AS39" s="533"/>
      <c r="AT39" s="114">
        <f>SUM(AT40:AT55)</f>
        <v>0</v>
      </c>
      <c r="AU39" s="531">
        <f>SUM(AU40:AW55)</f>
        <v>0</v>
      </c>
      <c r="AV39" s="532"/>
      <c r="AW39" s="533"/>
      <c r="AX39" s="114">
        <f>SUM(AX40:AX55)</f>
        <v>0</v>
      </c>
      <c r="AY39" s="165"/>
      <c r="AZ39" s="401"/>
      <c r="BA39" s="114"/>
    </row>
    <row r="40" spans="1:53" s="168" customFormat="1" ht="51" customHeight="1" x14ac:dyDescent="0.4">
      <c r="A40" s="138" t="s">
        <v>137</v>
      </c>
      <c r="B40" s="391" t="s">
        <v>289</v>
      </c>
      <c r="C40" s="392" t="s">
        <v>285</v>
      </c>
      <c r="D40" s="137">
        <v>5</v>
      </c>
      <c r="E40" s="410">
        <f>D40*30</f>
        <v>150</v>
      </c>
      <c r="F40" s="410">
        <f>G40+H40+I40</f>
        <v>18</v>
      </c>
      <c r="G40" s="422">
        <v>8</v>
      </c>
      <c r="H40" s="410">
        <v>6</v>
      </c>
      <c r="I40" s="422">
        <v>4</v>
      </c>
      <c r="J40" s="410">
        <f>E40-F40</f>
        <v>132</v>
      </c>
      <c r="K40" s="415"/>
      <c r="L40" s="416"/>
      <c r="M40" s="409"/>
      <c r="N40" s="332"/>
      <c r="O40" s="239"/>
      <c r="P40" s="416"/>
      <c r="Q40" s="238"/>
      <c r="R40" s="423"/>
      <c r="S40" s="241">
        <v>8</v>
      </c>
      <c r="T40" s="132">
        <v>6</v>
      </c>
      <c r="U40" s="132">
        <v>4</v>
      </c>
      <c r="V40" s="411">
        <v>5</v>
      </c>
      <c r="W40" s="237"/>
      <c r="X40" s="416"/>
      <c r="Y40" s="238"/>
      <c r="Z40" s="411"/>
      <c r="AA40" s="237"/>
      <c r="AB40" s="416"/>
      <c r="AC40" s="238"/>
      <c r="AD40" s="411"/>
      <c r="AE40" s="415"/>
      <c r="AF40" s="416"/>
      <c r="AG40" s="240"/>
      <c r="AH40" s="411"/>
      <c r="AI40" s="415"/>
      <c r="AJ40" s="416"/>
      <c r="AK40" s="238"/>
      <c r="AL40" s="411"/>
      <c r="AM40" s="237"/>
      <c r="AN40" s="417"/>
      <c r="AO40" s="238"/>
      <c r="AP40" s="410"/>
      <c r="AQ40" s="415"/>
      <c r="AR40" s="416"/>
      <c r="AS40" s="238"/>
      <c r="AT40" s="411"/>
      <c r="AU40" s="237"/>
      <c r="AV40" s="417"/>
      <c r="AW40" s="238"/>
      <c r="AX40" s="410"/>
      <c r="AY40" s="411">
        <v>3</v>
      </c>
      <c r="AZ40" s="137"/>
      <c r="BA40" s="410"/>
    </row>
    <row r="41" spans="1:53" s="168" customFormat="1" ht="51" customHeight="1" x14ac:dyDescent="0.4">
      <c r="A41" s="274" t="s">
        <v>157</v>
      </c>
      <c r="B41" s="393" t="s">
        <v>290</v>
      </c>
      <c r="C41" s="386" t="s">
        <v>291</v>
      </c>
      <c r="D41" s="177">
        <v>5</v>
      </c>
      <c r="E41" s="148">
        <f t="shared" ref="E41:E55" si="6">D41*30</f>
        <v>150</v>
      </c>
      <c r="F41" s="148">
        <f t="shared" ref="F41:F55" si="7">G41+H41+I41</f>
        <v>12</v>
      </c>
      <c r="G41" s="149">
        <v>8</v>
      </c>
      <c r="H41" s="148"/>
      <c r="I41" s="149">
        <v>4</v>
      </c>
      <c r="J41" s="148">
        <f t="shared" ref="J41:J55" si="8">E41-F41</f>
        <v>138</v>
      </c>
      <c r="K41" s="224"/>
      <c r="L41" s="225"/>
      <c r="M41" s="223"/>
      <c r="N41" s="333"/>
      <c r="O41" s="226"/>
      <c r="P41" s="225"/>
      <c r="Q41" s="227"/>
      <c r="R41" s="347"/>
      <c r="S41" s="134">
        <v>8</v>
      </c>
      <c r="T41" s="134"/>
      <c r="U41" s="143">
        <v>4</v>
      </c>
      <c r="V41" s="152">
        <v>5</v>
      </c>
      <c r="W41" s="222"/>
      <c r="X41" s="225"/>
      <c r="Y41" s="227"/>
      <c r="Z41" s="152"/>
      <c r="AA41" s="222"/>
      <c r="AB41" s="225"/>
      <c r="AC41" s="227"/>
      <c r="AD41" s="152"/>
      <c r="AE41" s="224"/>
      <c r="AF41" s="225"/>
      <c r="AG41" s="228"/>
      <c r="AH41" s="152"/>
      <c r="AI41" s="224"/>
      <c r="AJ41" s="225"/>
      <c r="AK41" s="228"/>
      <c r="AL41" s="152"/>
      <c r="AM41" s="222"/>
      <c r="AN41" s="132"/>
      <c r="AO41" s="227"/>
      <c r="AP41" s="148"/>
      <c r="AQ41" s="224"/>
      <c r="AR41" s="225"/>
      <c r="AS41" s="228"/>
      <c r="AT41" s="152"/>
      <c r="AU41" s="222"/>
      <c r="AV41" s="132"/>
      <c r="AW41" s="227"/>
      <c r="AX41" s="148"/>
      <c r="AY41" s="411">
        <v>3</v>
      </c>
      <c r="AZ41" s="151"/>
      <c r="BA41" s="148"/>
    </row>
    <row r="42" spans="1:53" s="168" customFormat="1" ht="51" customHeight="1" x14ac:dyDescent="0.4">
      <c r="A42" s="274" t="s">
        <v>158</v>
      </c>
      <c r="B42" s="394" t="s">
        <v>292</v>
      </c>
      <c r="C42" s="386" t="s">
        <v>293</v>
      </c>
      <c r="D42" s="151">
        <v>5</v>
      </c>
      <c r="E42" s="148">
        <f t="shared" si="6"/>
        <v>150</v>
      </c>
      <c r="F42" s="148">
        <f t="shared" si="7"/>
        <v>14</v>
      </c>
      <c r="G42" s="149">
        <v>8</v>
      </c>
      <c r="H42" s="148"/>
      <c r="I42" s="149">
        <v>6</v>
      </c>
      <c r="J42" s="148">
        <f t="shared" si="8"/>
        <v>136</v>
      </c>
      <c r="K42" s="224"/>
      <c r="L42" s="225"/>
      <c r="M42" s="223"/>
      <c r="N42" s="333"/>
      <c r="O42" s="226"/>
      <c r="P42" s="225"/>
      <c r="Q42" s="227"/>
      <c r="R42" s="347"/>
      <c r="S42" s="222"/>
      <c r="T42" s="225"/>
      <c r="U42" s="227"/>
      <c r="V42" s="152"/>
      <c r="W42" s="222">
        <v>8</v>
      </c>
      <c r="X42" s="225"/>
      <c r="Y42" s="227">
        <v>6</v>
      </c>
      <c r="Z42" s="152">
        <v>5</v>
      </c>
      <c r="AA42" s="222"/>
      <c r="AB42" s="225"/>
      <c r="AC42" s="227"/>
      <c r="AD42" s="152"/>
      <c r="AE42" s="224"/>
      <c r="AF42" s="225"/>
      <c r="AG42" s="228"/>
      <c r="AH42" s="152"/>
      <c r="AI42" s="224"/>
      <c r="AJ42" s="225"/>
      <c r="AK42" s="227"/>
      <c r="AL42" s="152"/>
      <c r="AM42" s="222"/>
      <c r="AN42" s="132"/>
      <c r="AO42" s="227"/>
      <c r="AP42" s="148"/>
      <c r="AQ42" s="224"/>
      <c r="AR42" s="225"/>
      <c r="AS42" s="227"/>
      <c r="AT42" s="152"/>
      <c r="AU42" s="222"/>
      <c r="AV42" s="132"/>
      <c r="AW42" s="227"/>
      <c r="AX42" s="148"/>
      <c r="AY42" s="411">
        <v>4</v>
      </c>
      <c r="AZ42" s="151"/>
      <c r="BA42" s="148"/>
    </row>
    <row r="43" spans="1:53" s="168" customFormat="1" ht="51" customHeight="1" x14ac:dyDescent="0.4">
      <c r="A43" s="274" t="s">
        <v>159</v>
      </c>
      <c r="B43" s="385" t="s">
        <v>294</v>
      </c>
      <c r="C43" s="386" t="s">
        <v>295</v>
      </c>
      <c r="D43" s="151">
        <v>5</v>
      </c>
      <c r="E43" s="148">
        <f t="shared" si="6"/>
        <v>150</v>
      </c>
      <c r="F43" s="148">
        <f t="shared" si="7"/>
        <v>12</v>
      </c>
      <c r="G43" s="149">
        <v>8</v>
      </c>
      <c r="H43" s="148">
        <v>4</v>
      </c>
      <c r="I43" s="149"/>
      <c r="J43" s="148">
        <f t="shared" si="8"/>
        <v>138</v>
      </c>
      <c r="K43" s="224"/>
      <c r="L43" s="225"/>
      <c r="M43" s="223"/>
      <c r="N43" s="333"/>
      <c r="O43" s="226"/>
      <c r="P43" s="225"/>
      <c r="Q43" s="227"/>
      <c r="R43" s="347"/>
      <c r="S43" s="222"/>
      <c r="T43" s="225"/>
      <c r="U43" s="227"/>
      <c r="V43" s="152"/>
      <c r="W43" s="222">
        <v>8</v>
      </c>
      <c r="X43" s="225">
        <v>4</v>
      </c>
      <c r="Y43" s="227"/>
      <c r="Z43" s="152">
        <v>5</v>
      </c>
      <c r="AA43" s="222"/>
      <c r="AB43" s="225"/>
      <c r="AC43" s="227"/>
      <c r="AD43" s="152"/>
      <c r="AE43" s="224"/>
      <c r="AF43" s="225"/>
      <c r="AG43" s="228"/>
      <c r="AH43" s="152"/>
      <c r="AI43" s="224"/>
      <c r="AJ43" s="225"/>
      <c r="AK43" s="227"/>
      <c r="AL43" s="152"/>
      <c r="AM43" s="222"/>
      <c r="AN43" s="132"/>
      <c r="AO43" s="227"/>
      <c r="AP43" s="148"/>
      <c r="AQ43" s="224"/>
      <c r="AR43" s="225"/>
      <c r="AS43" s="227"/>
      <c r="AT43" s="152"/>
      <c r="AU43" s="222"/>
      <c r="AV43" s="132"/>
      <c r="AW43" s="227"/>
      <c r="AX43" s="148"/>
      <c r="AY43" s="411">
        <v>4</v>
      </c>
      <c r="AZ43" s="151"/>
      <c r="BA43" s="148"/>
    </row>
    <row r="44" spans="1:53" s="168" customFormat="1" ht="51" customHeight="1" x14ac:dyDescent="0.4">
      <c r="A44" s="274" t="s">
        <v>160</v>
      </c>
      <c r="B44" s="394" t="s">
        <v>296</v>
      </c>
      <c r="C44" s="175"/>
      <c r="D44" s="151">
        <v>9</v>
      </c>
      <c r="E44" s="148">
        <f t="shared" si="6"/>
        <v>270</v>
      </c>
      <c r="F44" s="148">
        <f t="shared" si="7"/>
        <v>28</v>
      </c>
      <c r="G44" s="149">
        <v>16</v>
      </c>
      <c r="H44" s="148">
        <v>8</v>
      </c>
      <c r="I44" s="149">
        <v>4</v>
      </c>
      <c r="J44" s="148">
        <f t="shared" si="8"/>
        <v>242</v>
      </c>
      <c r="K44" s="224"/>
      <c r="L44" s="225"/>
      <c r="M44" s="223"/>
      <c r="N44" s="333"/>
      <c r="O44" s="226"/>
      <c r="P44" s="225"/>
      <c r="Q44" s="227"/>
      <c r="R44" s="347"/>
      <c r="S44" s="222"/>
      <c r="T44" s="225"/>
      <c r="U44" s="227"/>
      <c r="V44" s="152"/>
      <c r="W44" s="222"/>
      <c r="X44" s="225"/>
      <c r="Y44" s="227"/>
      <c r="Z44" s="152"/>
      <c r="AA44" s="222">
        <v>8</v>
      </c>
      <c r="AB44" s="225">
        <v>4</v>
      </c>
      <c r="AC44" s="227">
        <v>4</v>
      </c>
      <c r="AD44" s="152">
        <v>5</v>
      </c>
      <c r="AE44" s="222">
        <v>8</v>
      </c>
      <c r="AF44" s="225">
        <v>4</v>
      </c>
      <c r="AG44" s="227"/>
      <c r="AH44" s="152">
        <v>4</v>
      </c>
      <c r="AI44" s="224"/>
      <c r="AJ44" s="225"/>
      <c r="AK44" s="227"/>
      <c r="AL44" s="152"/>
      <c r="AM44" s="222"/>
      <c r="AN44" s="132"/>
      <c r="AO44" s="227"/>
      <c r="AP44" s="148"/>
      <c r="AQ44" s="224"/>
      <c r="AR44" s="225"/>
      <c r="AS44" s="227"/>
      <c r="AT44" s="152"/>
      <c r="AU44" s="222"/>
      <c r="AV44" s="132"/>
      <c r="AW44" s="227"/>
      <c r="AX44" s="148"/>
      <c r="AY44" s="411" t="s">
        <v>314</v>
      </c>
      <c r="AZ44" s="151"/>
      <c r="BA44" s="148"/>
    </row>
    <row r="45" spans="1:53" s="168" customFormat="1" ht="51" customHeight="1" x14ac:dyDescent="0.4">
      <c r="A45" s="274" t="s">
        <v>161</v>
      </c>
      <c r="B45" s="394" t="s">
        <v>297</v>
      </c>
      <c r="C45" s="386" t="s">
        <v>293</v>
      </c>
      <c r="D45" s="151">
        <v>4</v>
      </c>
      <c r="E45" s="148">
        <f t="shared" si="6"/>
        <v>120</v>
      </c>
      <c r="F45" s="148">
        <f t="shared" si="7"/>
        <v>12</v>
      </c>
      <c r="G45" s="149">
        <v>8</v>
      </c>
      <c r="H45" s="148"/>
      <c r="I45" s="149">
        <v>4</v>
      </c>
      <c r="J45" s="148">
        <f t="shared" si="8"/>
        <v>108</v>
      </c>
      <c r="K45" s="224"/>
      <c r="L45" s="225"/>
      <c r="M45" s="223"/>
      <c r="N45" s="333"/>
      <c r="O45" s="226"/>
      <c r="P45" s="225"/>
      <c r="Q45" s="227"/>
      <c r="R45" s="347"/>
      <c r="S45" s="222"/>
      <c r="T45" s="225"/>
      <c r="U45" s="227"/>
      <c r="V45" s="152"/>
      <c r="W45" s="222"/>
      <c r="X45" s="225"/>
      <c r="Y45" s="227"/>
      <c r="Z45" s="152"/>
      <c r="AA45" s="222"/>
      <c r="AB45" s="225"/>
      <c r="AC45" s="227"/>
      <c r="AD45" s="152"/>
      <c r="AE45" s="222">
        <v>8</v>
      </c>
      <c r="AF45" s="225"/>
      <c r="AG45" s="227">
        <v>4</v>
      </c>
      <c r="AH45" s="152">
        <v>4</v>
      </c>
      <c r="AI45" s="224"/>
      <c r="AJ45" s="225"/>
      <c r="AK45" s="227"/>
      <c r="AL45" s="152"/>
      <c r="AM45" s="222"/>
      <c r="AN45" s="132"/>
      <c r="AO45" s="227"/>
      <c r="AP45" s="148"/>
      <c r="AQ45" s="224"/>
      <c r="AR45" s="225"/>
      <c r="AS45" s="227"/>
      <c r="AT45" s="152"/>
      <c r="AU45" s="222"/>
      <c r="AV45" s="132"/>
      <c r="AW45" s="227"/>
      <c r="AX45" s="148"/>
      <c r="AY45" s="411">
        <v>6</v>
      </c>
      <c r="AZ45" s="151"/>
      <c r="BA45" s="148"/>
    </row>
    <row r="46" spans="1:53" s="168" customFormat="1" ht="63" customHeight="1" x14ac:dyDescent="0.4">
      <c r="A46" s="274" t="s">
        <v>162</v>
      </c>
      <c r="B46" s="395" t="s">
        <v>298</v>
      </c>
      <c r="C46" s="396" t="s">
        <v>282</v>
      </c>
      <c r="D46" s="151">
        <v>4</v>
      </c>
      <c r="E46" s="148">
        <f t="shared" si="6"/>
        <v>120</v>
      </c>
      <c r="F46" s="148">
        <f t="shared" si="7"/>
        <v>16</v>
      </c>
      <c r="G46" s="149">
        <v>8</v>
      </c>
      <c r="H46" s="148">
        <v>4</v>
      </c>
      <c r="I46" s="149">
        <v>4</v>
      </c>
      <c r="J46" s="148">
        <f t="shared" si="8"/>
        <v>104</v>
      </c>
      <c r="K46" s="224"/>
      <c r="L46" s="225"/>
      <c r="M46" s="223"/>
      <c r="N46" s="333"/>
      <c r="O46" s="226"/>
      <c r="P46" s="225"/>
      <c r="Q46" s="227"/>
      <c r="R46" s="347"/>
      <c r="S46" s="222"/>
      <c r="T46" s="225"/>
      <c r="U46" s="227"/>
      <c r="V46" s="152"/>
      <c r="W46" s="222"/>
      <c r="X46" s="225"/>
      <c r="Y46" s="227"/>
      <c r="Z46" s="152"/>
      <c r="AA46" s="222"/>
      <c r="AB46" s="225"/>
      <c r="AC46" s="227"/>
      <c r="AD46" s="152"/>
      <c r="AE46" s="224">
        <v>8</v>
      </c>
      <c r="AF46" s="225">
        <v>4</v>
      </c>
      <c r="AG46" s="228">
        <v>4</v>
      </c>
      <c r="AH46" s="152">
        <v>4</v>
      </c>
      <c r="AI46" s="224"/>
      <c r="AJ46" s="225"/>
      <c r="AK46" s="227"/>
      <c r="AL46" s="152"/>
      <c r="AM46" s="222"/>
      <c r="AN46" s="132"/>
      <c r="AO46" s="227"/>
      <c r="AP46" s="148"/>
      <c r="AQ46" s="224"/>
      <c r="AR46" s="225"/>
      <c r="AS46" s="227"/>
      <c r="AT46" s="152"/>
      <c r="AU46" s="222"/>
      <c r="AV46" s="132"/>
      <c r="AW46" s="227"/>
      <c r="AX46" s="148"/>
      <c r="AY46" s="411">
        <v>6</v>
      </c>
      <c r="AZ46" s="151"/>
      <c r="BA46" s="148"/>
    </row>
    <row r="47" spans="1:53" s="168" customFormat="1" ht="67.2" customHeight="1" x14ac:dyDescent="0.4">
      <c r="A47" s="274" t="s">
        <v>163</v>
      </c>
      <c r="B47" s="397" t="s">
        <v>299</v>
      </c>
      <c r="C47" s="386" t="s">
        <v>293</v>
      </c>
      <c r="D47" s="151">
        <v>4</v>
      </c>
      <c r="E47" s="148">
        <f t="shared" si="6"/>
        <v>120</v>
      </c>
      <c r="F47" s="148">
        <f t="shared" si="7"/>
        <v>12</v>
      </c>
      <c r="G47" s="149">
        <v>8</v>
      </c>
      <c r="H47" s="148">
        <v>4</v>
      </c>
      <c r="I47" s="149"/>
      <c r="J47" s="148">
        <f t="shared" si="8"/>
        <v>108</v>
      </c>
      <c r="K47" s="224"/>
      <c r="L47" s="225"/>
      <c r="M47" s="223"/>
      <c r="N47" s="333"/>
      <c r="O47" s="226"/>
      <c r="P47" s="225"/>
      <c r="Q47" s="227"/>
      <c r="R47" s="347"/>
      <c r="S47" s="222"/>
      <c r="T47" s="225"/>
      <c r="U47" s="227"/>
      <c r="V47" s="152"/>
      <c r="W47" s="222"/>
      <c r="X47" s="225"/>
      <c r="Y47" s="227"/>
      <c r="Z47" s="152"/>
      <c r="AA47" s="222"/>
      <c r="AB47" s="225"/>
      <c r="AC47" s="227"/>
      <c r="AD47" s="152"/>
      <c r="AE47" s="224">
        <v>8</v>
      </c>
      <c r="AF47" s="225">
        <v>4</v>
      </c>
      <c r="AG47" s="228"/>
      <c r="AH47" s="152">
        <v>4</v>
      </c>
      <c r="AI47" s="224"/>
      <c r="AJ47" s="225"/>
      <c r="AK47" s="227"/>
      <c r="AL47" s="152"/>
      <c r="AM47" s="222"/>
      <c r="AN47" s="132"/>
      <c r="AO47" s="227"/>
      <c r="AP47" s="148"/>
      <c r="AQ47" s="224"/>
      <c r="AR47" s="225"/>
      <c r="AS47" s="227"/>
      <c r="AT47" s="152"/>
      <c r="AU47" s="222"/>
      <c r="AV47" s="132"/>
      <c r="AW47" s="227"/>
      <c r="AX47" s="148"/>
      <c r="AY47" s="411">
        <v>6</v>
      </c>
      <c r="AZ47" s="151"/>
      <c r="BA47" s="148"/>
    </row>
    <row r="48" spans="1:53" s="168" customFormat="1" ht="68.400000000000006" customHeight="1" x14ac:dyDescent="0.4">
      <c r="A48" s="274" t="s">
        <v>164</v>
      </c>
      <c r="B48" s="425" t="s">
        <v>318</v>
      </c>
      <c r="C48" s="386" t="s">
        <v>293</v>
      </c>
      <c r="D48" s="177">
        <v>5</v>
      </c>
      <c r="E48" s="148">
        <f t="shared" si="6"/>
        <v>150</v>
      </c>
      <c r="F48" s="148">
        <f t="shared" si="7"/>
        <v>20</v>
      </c>
      <c r="G48" s="149">
        <v>8</v>
      </c>
      <c r="H48" s="148">
        <v>6</v>
      </c>
      <c r="I48" s="149">
        <v>6</v>
      </c>
      <c r="J48" s="148">
        <f t="shared" si="8"/>
        <v>130</v>
      </c>
      <c r="K48" s="224"/>
      <c r="L48" s="225"/>
      <c r="M48" s="223"/>
      <c r="N48" s="333"/>
      <c r="O48" s="226"/>
      <c r="P48" s="225"/>
      <c r="Q48" s="227"/>
      <c r="R48" s="347"/>
      <c r="S48" s="222"/>
      <c r="T48" s="225"/>
      <c r="U48" s="227"/>
      <c r="V48" s="152"/>
      <c r="W48" s="222"/>
      <c r="X48" s="225"/>
      <c r="Y48" s="227"/>
      <c r="Z48" s="152"/>
      <c r="AA48" s="222"/>
      <c r="AB48" s="225"/>
      <c r="AC48" s="227"/>
      <c r="AD48" s="152"/>
      <c r="AE48" s="224"/>
      <c r="AF48" s="225"/>
      <c r="AG48" s="228"/>
      <c r="AH48" s="152"/>
      <c r="AI48" s="224">
        <v>8</v>
      </c>
      <c r="AJ48" s="225">
        <v>6</v>
      </c>
      <c r="AK48" s="228">
        <v>6</v>
      </c>
      <c r="AL48" s="152">
        <v>5</v>
      </c>
      <c r="AM48" s="222"/>
      <c r="AN48" s="132"/>
      <c r="AO48" s="227"/>
      <c r="AP48" s="148"/>
      <c r="AQ48" s="224"/>
      <c r="AR48" s="225"/>
      <c r="AS48" s="227"/>
      <c r="AT48" s="152"/>
      <c r="AU48" s="222"/>
      <c r="AV48" s="132"/>
      <c r="AW48" s="227"/>
      <c r="AX48" s="148"/>
      <c r="AY48" s="411">
        <v>7</v>
      </c>
      <c r="AZ48" s="151"/>
      <c r="BA48" s="148"/>
    </row>
    <row r="49" spans="1:53" s="168" customFormat="1" ht="51" customHeight="1" x14ac:dyDescent="0.4">
      <c r="A49" s="274" t="s">
        <v>165</v>
      </c>
      <c r="B49" s="398" t="s">
        <v>300</v>
      </c>
      <c r="C49" s="386" t="s">
        <v>301</v>
      </c>
      <c r="D49" s="177">
        <v>4</v>
      </c>
      <c r="E49" s="148">
        <f t="shared" si="6"/>
        <v>120</v>
      </c>
      <c r="F49" s="148">
        <f t="shared" si="7"/>
        <v>16</v>
      </c>
      <c r="G49" s="149">
        <v>8</v>
      </c>
      <c r="H49" s="148">
        <v>4</v>
      </c>
      <c r="I49" s="149">
        <v>4</v>
      </c>
      <c r="J49" s="148">
        <f t="shared" si="8"/>
        <v>104</v>
      </c>
      <c r="K49" s="224"/>
      <c r="L49" s="225"/>
      <c r="M49" s="223"/>
      <c r="N49" s="333"/>
      <c r="O49" s="226"/>
      <c r="P49" s="225"/>
      <c r="Q49" s="227"/>
      <c r="R49" s="347"/>
      <c r="S49" s="222"/>
      <c r="T49" s="225"/>
      <c r="U49" s="227"/>
      <c r="V49" s="152"/>
      <c r="W49" s="222"/>
      <c r="X49" s="225"/>
      <c r="Y49" s="227"/>
      <c r="Z49" s="152"/>
      <c r="AA49" s="222"/>
      <c r="AB49" s="225"/>
      <c r="AC49" s="227"/>
      <c r="AD49" s="152"/>
      <c r="AE49" s="224"/>
      <c r="AF49" s="225"/>
      <c r="AG49" s="228"/>
      <c r="AH49" s="152"/>
      <c r="AI49" s="224">
        <v>8</v>
      </c>
      <c r="AJ49" s="225">
        <v>4</v>
      </c>
      <c r="AK49" s="227">
        <v>4</v>
      </c>
      <c r="AL49" s="152">
        <v>4</v>
      </c>
      <c r="AM49" s="222"/>
      <c r="AN49" s="132"/>
      <c r="AO49" s="227"/>
      <c r="AP49" s="148"/>
      <c r="AQ49" s="224"/>
      <c r="AR49" s="225"/>
      <c r="AS49" s="227"/>
      <c r="AT49" s="152"/>
      <c r="AU49" s="222"/>
      <c r="AV49" s="132"/>
      <c r="AW49" s="227"/>
      <c r="AX49" s="148"/>
      <c r="AY49" s="411">
        <v>7</v>
      </c>
      <c r="AZ49" s="151"/>
      <c r="BA49" s="148"/>
    </row>
    <row r="50" spans="1:53" s="168" customFormat="1" ht="51" customHeight="1" x14ac:dyDescent="0.4">
      <c r="A50" s="274" t="s">
        <v>166</v>
      </c>
      <c r="B50" s="385" t="s">
        <v>302</v>
      </c>
      <c r="C50" s="386" t="s">
        <v>285</v>
      </c>
      <c r="D50" s="177">
        <v>4</v>
      </c>
      <c r="E50" s="148">
        <f t="shared" si="6"/>
        <v>120</v>
      </c>
      <c r="F50" s="148">
        <f t="shared" si="7"/>
        <v>16</v>
      </c>
      <c r="G50" s="149">
        <v>8</v>
      </c>
      <c r="H50" s="148">
        <v>4</v>
      </c>
      <c r="I50" s="149">
        <v>4</v>
      </c>
      <c r="J50" s="148">
        <f t="shared" si="8"/>
        <v>104</v>
      </c>
      <c r="K50" s="224"/>
      <c r="L50" s="225"/>
      <c r="M50" s="223"/>
      <c r="N50" s="333"/>
      <c r="O50" s="226"/>
      <c r="P50" s="225"/>
      <c r="Q50" s="227"/>
      <c r="R50" s="347"/>
      <c r="S50" s="222"/>
      <c r="T50" s="225"/>
      <c r="U50" s="227"/>
      <c r="V50" s="152"/>
      <c r="W50" s="222"/>
      <c r="X50" s="225"/>
      <c r="Y50" s="227"/>
      <c r="Z50" s="152"/>
      <c r="AA50" s="222"/>
      <c r="AB50" s="225"/>
      <c r="AC50" s="227"/>
      <c r="AD50" s="152"/>
      <c r="AE50" s="224"/>
      <c r="AF50" s="225"/>
      <c r="AG50" s="228"/>
      <c r="AH50" s="152"/>
      <c r="AI50" s="224">
        <v>8</v>
      </c>
      <c r="AJ50" s="225">
        <v>4</v>
      </c>
      <c r="AK50" s="228">
        <v>4</v>
      </c>
      <c r="AL50" s="152">
        <v>4</v>
      </c>
      <c r="AM50" s="222"/>
      <c r="AN50" s="132"/>
      <c r="AO50" s="227"/>
      <c r="AP50" s="148"/>
      <c r="AQ50" s="224"/>
      <c r="AR50" s="225"/>
      <c r="AS50" s="228"/>
      <c r="AT50" s="152"/>
      <c r="AU50" s="222"/>
      <c r="AV50" s="132"/>
      <c r="AW50" s="227"/>
      <c r="AX50" s="148"/>
      <c r="AY50" s="411">
        <v>7</v>
      </c>
      <c r="AZ50" s="151"/>
      <c r="BA50" s="148"/>
    </row>
    <row r="51" spans="1:53" s="168" customFormat="1" ht="106.8" customHeight="1" x14ac:dyDescent="0.4">
      <c r="A51" s="274" t="s">
        <v>167</v>
      </c>
      <c r="B51" s="377" t="s">
        <v>303</v>
      </c>
      <c r="C51" s="175" t="s">
        <v>304</v>
      </c>
      <c r="D51" s="177">
        <v>4</v>
      </c>
      <c r="E51" s="148">
        <f t="shared" si="6"/>
        <v>120</v>
      </c>
      <c r="F51" s="148">
        <f t="shared" si="7"/>
        <v>12</v>
      </c>
      <c r="G51" s="149">
        <v>8</v>
      </c>
      <c r="H51" s="148">
        <v>4</v>
      </c>
      <c r="I51" s="149"/>
      <c r="J51" s="148">
        <f t="shared" si="8"/>
        <v>108</v>
      </c>
      <c r="K51" s="224"/>
      <c r="L51" s="225"/>
      <c r="M51" s="223"/>
      <c r="N51" s="333"/>
      <c r="O51" s="226"/>
      <c r="P51" s="225"/>
      <c r="Q51" s="227"/>
      <c r="R51" s="347"/>
      <c r="S51" s="222"/>
      <c r="T51" s="225"/>
      <c r="U51" s="227"/>
      <c r="V51" s="152"/>
      <c r="W51" s="222"/>
      <c r="X51" s="225"/>
      <c r="Y51" s="227"/>
      <c r="Z51" s="152"/>
      <c r="AA51" s="222"/>
      <c r="AB51" s="225"/>
      <c r="AC51" s="227"/>
      <c r="AD51" s="152"/>
      <c r="AE51" s="224">
        <v>8</v>
      </c>
      <c r="AF51" s="225">
        <v>4</v>
      </c>
      <c r="AG51" s="227"/>
      <c r="AH51" s="152">
        <v>4</v>
      </c>
      <c r="AI51" s="224"/>
      <c r="AJ51" s="225"/>
      <c r="AK51" s="227"/>
      <c r="AL51" s="152"/>
      <c r="AM51" s="222"/>
      <c r="AN51" s="132"/>
      <c r="AO51" s="227"/>
      <c r="AP51" s="148"/>
      <c r="AQ51" s="224"/>
      <c r="AR51" s="225"/>
      <c r="AS51" s="227"/>
      <c r="AT51" s="152"/>
      <c r="AU51" s="222"/>
      <c r="AV51" s="132"/>
      <c r="AW51" s="227"/>
      <c r="AX51" s="148"/>
      <c r="AY51" s="411">
        <v>6</v>
      </c>
      <c r="AZ51" s="151"/>
      <c r="BA51" s="148"/>
    </row>
    <row r="52" spans="1:53" s="168" customFormat="1" ht="64.8" customHeight="1" x14ac:dyDescent="0.4">
      <c r="A52" s="274" t="s">
        <v>168</v>
      </c>
      <c r="B52" s="397" t="s">
        <v>343</v>
      </c>
      <c r="C52" s="386" t="s">
        <v>293</v>
      </c>
      <c r="D52" s="177">
        <v>5</v>
      </c>
      <c r="E52" s="148">
        <f t="shared" si="6"/>
        <v>150</v>
      </c>
      <c r="F52" s="148">
        <f t="shared" si="7"/>
        <v>16</v>
      </c>
      <c r="G52" s="149">
        <v>8</v>
      </c>
      <c r="H52" s="148">
        <v>4</v>
      </c>
      <c r="I52" s="149">
        <v>4</v>
      </c>
      <c r="J52" s="148">
        <f t="shared" si="8"/>
        <v>134</v>
      </c>
      <c r="K52" s="224"/>
      <c r="L52" s="225"/>
      <c r="M52" s="223"/>
      <c r="N52" s="333"/>
      <c r="O52" s="226"/>
      <c r="P52" s="225"/>
      <c r="Q52" s="227"/>
      <c r="R52" s="347"/>
      <c r="S52" s="222"/>
      <c r="T52" s="225"/>
      <c r="U52" s="227"/>
      <c r="V52" s="152"/>
      <c r="W52" s="222"/>
      <c r="X52" s="225"/>
      <c r="Y52" s="227"/>
      <c r="Z52" s="152"/>
      <c r="AA52" s="222"/>
      <c r="AB52" s="225"/>
      <c r="AC52" s="227"/>
      <c r="AD52" s="152"/>
      <c r="AE52" s="224"/>
      <c r="AF52" s="225"/>
      <c r="AG52" s="228"/>
      <c r="AH52" s="152"/>
      <c r="AI52" s="224"/>
      <c r="AJ52" s="225"/>
      <c r="AK52" s="227"/>
      <c r="AL52" s="152"/>
      <c r="AM52" s="222">
        <v>8</v>
      </c>
      <c r="AN52" s="132">
        <v>4</v>
      </c>
      <c r="AO52" s="227">
        <v>4</v>
      </c>
      <c r="AP52" s="152">
        <v>5</v>
      </c>
      <c r="AQ52" s="224"/>
      <c r="AR52" s="225"/>
      <c r="AS52" s="227"/>
      <c r="AT52" s="152"/>
      <c r="AU52" s="222"/>
      <c r="AV52" s="132"/>
      <c r="AW52" s="227"/>
      <c r="AX52" s="148"/>
      <c r="AY52" s="411">
        <v>8</v>
      </c>
      <c r="AZ52" s="151"/>
      <c r="BA52" s="148"/>
    </row>
    <row r="53" spans="1:53" s="168" customFormat="1" ht="68.400000000000006" customHeight="1" x14ac:dyDescent="0.4">
      <c r="A53" s="274" t="s">
        <v>169</v>
      </c>
      <c r="B53" s="385" t="s">
        <v>305</v>
      </c>
      <c r="C53" s="386" t="s">
        <v>285</v>
      </c>
      <c r="D53" s="177">
        <v>4</v>
      </c>
      <c r="E53" s="148">
        <f t="shared" si="6"/>
        <v>120</v>
      </c>
      <c r="F53" s="148">
        <f t="shared" si="7"/>
        <v>16</v>
      </c>
      <c r="G53" s="149">
        <v>8</v>
      </c>
      <c r="H53" s="148">
        <v>4</v>
      </c>
      <c r="I53" s="149">
        <v>4</v>
      </c>
      <c r="J53" s="148">
        <f t="shared" si="8"/>
        <v>104</v>
      </c>
      <c r="K53" s="224"/>
      <c r="L53" s="225"/>
      <c r="M53" s="223"/>
      <c r="N53" s="333"/>
      <c r="O53" s="226"/>
      <c r="P53" s="225"/>
      <c r="Q53" s="227"/>
      <c r="R53" s="347"/>
      <c r="S53" s="222"/>
      <c r="T53" s="225"/>
      <c r="U53" s="227"/>
      <c r="V53" s="152"/>
      <c r="W53" s="222"/>
      <c r="X53" s="225"/>
      <c r="Y53" s="227"/>
      <c r="Z53" s="152"/>
      <c r="AA53" s="222"/>
      <c r="AB53" s="225"/>
      <c r="AC53" s="227"/>
      <c r="AD53" s="152"/>
      <c r="AE53" s="224"/>
      <c r="AF53" s="225"/>
      <c r="AG53" s="228"/>
      <c r="AH53" s="152"/>
      <c r="AI53" s="224"/>
      <c r="AJ53" s="225"/>
      <c r="AK53" s="227"/>
      <c r="AL53" s="152"/>
      <c r="AM53" s="222">
        <v>8</v>
      </c>
      <c r="AN53" s="132">
        <v>4</v>
      </c>
      <c r="AO53" s="227">
        <v>4</v>
      </c>
      <c r="AP53" s="152">
        <v>4</v>
      </c>
      <c r="AQ53" s="224"/>
      <c r="AR53" s="225"/>
      <c r="AS53" s="227"/>
      <c r="AT53" s="152"/>
      <c r="AU53" s="222"/>
      <c r="AV53" s="132"/>
      <c r="AW53" s="227"/>
      <c r="AX53" s="148"/>
      <c r="AY53" s="411">
        <v>8</v>
      </c>
      <c r="AZ53" s="151"/>
      <c r="BA53" s="148"/>
    </row>
    <row r="54" spans="1:53" s="168" customFormat="1" ht="47.4" customHeight="1" x14ac:dyDescent="0.4">
      <c r="A54" s="274" t="s">
        <v>170</v>
      </c>
      <c r="B54" s="397" t="s">
        <v>344</v>
      </c>
      <c r="C54" s="386" t="s">
        <v>293</v>
      </c>
      <c r="D54" s="177">
        <v>5</v>
      </c>
      <c r="E54" s="148">
        <f t="shared" si="6"/>
        <v>150</v>
      </c>
      <c r="F54" s="148">
        <f t="shared" si="7"/>
        <v>20</v>
      </c>
      <c r="G54" s="149">
        <f>AM54</f>
        <v>8</v>
      </c>
      <c r="H54" s="148">
        <f>AN54</f>
        <v>6</v>
      </c>
      <c r="I54" s="149">
        <f>AO54</f>
        <v>6</v>
      </c>
      <c r="J54" s="148">
        <f t="shared" si="8"/>
        <v>130</v>
      </c>
      <c r="K54" s="224"/>
      <c r="L54" s="225"/>
      <c r="M54" s="223"/>
      <c r="N54" s="333"/>
      <c r="O54" s="226"/>
      <c r="P54" s="225"/>
      <c r="Q54" s="227"/>
      <c r="R54" s="347"/>
      <c r="S54" s="222"/>
      <c r="T54" s="225"/>
      <c r="U54" s="227"/>
      <c r="V54" s="152"/>
      <c r="W54" s="222"/>
      <c r="X54" s="225"/>
      <c r="Y54" s="227"/>
      <c r="Z54" s="152"/>
      <c r="AA54" s="222"/>
      <c r="AB54" s="225"/>
      <c r="AC54" s="227"/>
      <c r="AD54" s="152"/>
      <c r="AE54" s="224"/>
      <c r="AF54" s="225"/>
      <c r="AG54" s="228"/>
      <c r="AH54" s="152"/>
      <c r="AI54" s="224"/>
      <c r="AJ54" s="225"/>
      <c r="AK54" s="227"/>
      <c r="AL54" s="152"/>
      <c r="AM54" s="222">
        <v>8</v>
      </c>
      <c r="AN54" s="132">
        <v>6</v>
      </c>
      <c r="AO54" s="227">
        <v>6</v>
      </c>
      <c r="AP54" s="152">
        <v>5</v>
      </c>
      <c r="AQ54" s="224"/>
      <c r="AR54" s="225"/>
      <c r="AS54" s="227"/>
      <c r="AT54" s="152"/>
      <c r="AU54" s="222"/>
      <c r="AV54" s="132"/>
      <c r="AW54" s="227"/>
      <c r="AX54" s="148"/>
      <c r="AY54" s="411">
        <v>8</v>
      </c>
      <c r="AZ54" s="151"/>
      <c r="BA54" s="148"/>
    </row>
    <row r="55" spans="1:53" s="168" customFormat="1" ht="76.2" customHeight="1" thickBot="1" x14ac:dyDescent="0.45">
      <c r="A55" s="138" t="s">
        <v>312</v>
      </c>
      <c r="B55" s="427" t="s">
        <v>313</v>
      </c>
      <c r="C55" s="386" t="s">
        <v>301</v>
      </c>
      <c r="D55" s="177">
        <v>4</v>
      </c>
      <c r="E55" s="148">
        <f t="shared" si="6"/>
        <v>120</v>
      </c>
      <c r="F55" s="148">
        <f t="shared" si="7"/>
        <v>14</v>
      </c>
      <c r="G55" s="149">
        <v>8</v>
      </c>
      <c r="H55" s="148">
        <v>6</v>
      </c>
      <c r="I55" s="149"/>
      <c r="J55" s="148">
        <f t="shared" si="8"/>
        <v>106</v>
      </c>
      <c r="K55" s="224"/>
      <c r="L55" s="225"/>
      <c r="M55" s="223"/>
      <c r="N55" s="333"/>
      <c r="O55" s="226"/>
      <c r="P55" s="225"/>
      <c r="Q55" s="227"/>
      <c r="R55" s="347"/>
      <c r="S55" s="222"/>
      <c r="T55" s="225"/>
      <c r="U55" s="227"/>
      <c r="V55" s="152"/>
      <c r="W55" s="222"/>
      <c r="X55" s="225"/>
      <c r="Y55" s="227"/>
      <c r="Z55" s="152"/>
      <c r="AA55" s="222"/>
      <c r="AB55" s="225"/>
      <c r="AC55" s="227"/>
      <c r="AD55" s="152"/>
      <c r="AE55" s="224"/>
      <c r="AF55" s="225"/>
      <c r="AG55" s="228"/>
      <c r="AH55" s="152"/>
      <c r="AI55" s="224"/>
      <c r="AJ55" s="225"/>
      <c r="AK55" s="227"/>
      <c r="AL55" s="152"/>
      <c r="AM55" s="222">
        <v>8</v>
      </c>
      <c r="AN55" s="132">
        <v>6</v>
      </c>
      <c r="AO55" s="227"/>
      <c r="AP55" s="152">
        <v>4</v>
      </c>
      <c r="AQ55" s="224"/>
      <c r="AR55" s="225"/>
      <c r="AS55" s="227"/>
      <c r="AT55" s="152"/>
      <c r="AU55" s="222"/>
      <c r="AV55" s="132"/>
      <c r="AW55" s="227"/>
      <c r="AX55" s="148"/>
      <c r="AY55" s="152">
        <v>8</v>
      </c>
      <c r="AZ55" s="151"/>
      <c r="BA55" s="148"/>
    </row>
    <row r="56" spans="1:53" s="168" customFormat="1" ht="19.5" customHeight="1" thickBot="1" x14ac:dyDescent="0.45">
      <c r="A56" s="376"/>
      <c r="B56" s="361" t="s">
        <v>182</v>
      </c>
      <c r="C56" s="164"/>
      <c r="D56" s="403">
        <f>SUM(D57:D74)</f>
        <v>39</v>
      </c>
      <c r="E56" s="114">
        <f>SUM(E57:E68)</f>
        <v>780</v>
      </c>
      <c r="F56" s="114"/>
      <c r="G56" s="402"/>
      <c r="H56" s="114"/>
      <c r="I56" s="402"/>
      <c r="J56" s="114"/>
      <c r="K56" s="526">
        <f>SUM(K57:M68)</f>
        <v>0</v>
      </c>
      <c r="L56" s="516"/>
      <c r="M56" s="517"/>
      <c r="N56" s="320">
        <f>SUM(N57:N68)</f>
        <v>0</v>
      </c>
      <c r="O56" s="526">
        <f>SUM(O57:Q68)</f>
        <v>0</v>
      </c>
      <c r="P56" s="516"/>
      <c r="Q56" s="517"/>
      <c r="R56" s="341">
        <f>SUM(R57:R68)</f>
        <v>0</v>
      </c>
      <c r="S56" s="531">
        <f>SUM(S57:U68)</f>
        <v>0</v>
      </c>
      <c r="T56" s="532"/>
      <c r="U56" s="533"/>
      <c r="V56" s="165">
        <f>SUM(V57:V68)</f>
        <v>0</v>
      </c>
      <c r="W56" s="531">
        <f>SUM(W57:Y68)</f>
        <v>0</v>
      </c>
      <c r="X56" s="532"/>
      <c r="Y56" s="533"/>
      <c r="Z56" s="165">
        <f>SUM(Z57:Z68)</f>
        <v>0</v>
      </c>
      <c r="AA56" s="531">
        <f>SUM(AA57:AC68)</f>
        <v>30</v>
      </c>
      <c r="AB56" s="532"/>
      <c r="AC56" s="533"/>
      <c r="AD56" s="165">
        <f>SUM(AD57:AD68)</f>
        <v>10</v>
      </c>
      <c r="AE56" s="526">
        <f>SUM(AE57:AG68)</f>
        <v>0</v>
      </c>
      <c r="AF56" s="516"/>
      <c r="AG56" s="517"/>
      <c r="AH56" s="165">
        <f>SUM(AH57:AH68)</f>
        <v>0</v>
      </c>
      <c r="AI56" s="526">
        <f>SUM(AI57:AK68)</f>
        <v>40</v>
      </c>
      <c r="AJ56" s="516"/>
      <c r="AK56" s="517"/>
      <c r="AL56" s="165">
        <f>SUM(AL57:AL68)</f>
        <v>12</v>
      </c>
      <c r="AM56" s="531">
        <f>SUM(AM57:AO68)</f>
        <v>0</v>
      </c>
      <c r="AN56" s="532"/>
      <c r="AO56" s="533"/>
      <c r="AP56" s="114">
        <f>SUM(AP57:AP68)</f>
        <v>0</v>
      </c>
      <c r="AQ56" s="526">
        <f>SUM(AQ57:AS68)</f>
        <v>12</v>
      </c>
      <c r="AR56" s="516"/>
      <c r="AS56" s="517"/>
      <c r="AT56" s="165">
        <f>SUM(AT57:AT74)</f>
        <v>17</v>
      </c>
      <c r="AU56" s="531">
        <f>SUM(AU57:AW68)</f>
        <v>0</v>
      </c>
      <c r="AV56" s="532"/>
      <c r="AW56" s="533"/>
      <c r="AX56" s="114">
        <f>SUM(AX57:AX68)</f>
        <v>0</v>
      </c>
      <c r="AY56" s="165"/>
      <c r="AZ56" s="403"/>
      <c r="BA56" s="114"/>
    </row>
    <row r="57" spans="1:53" s="168" customFormat="1" ht="87.6" customHeight="1" x14ac:dyDescent="0.4">
      <c r="A57" s="275" t="s">
        <v>138</v>
      </c>
      <c r="B57" s="397" t="s">
        <v>306</v>
      </c>
      <c r="C57" s="175" t="s">
        <v>285</v>
      </c>
      <c r="D57" s="582">
        <v>5</v>
      </c>
      <c r="E57" s="580">
        <f>D57*30</f>
        <v>150</v>
      </c>
      <c r="F57" s="580">
        <f>G57+H57+I57</f>
        <v>16</v>
      </c>
      <c r="G57" s="624">
        <v>8</v>
      </c>
      <c r="H57" s="580">
        <v>4</v>
      </c>
      <c r="I57" s="624">
        <v>4</v>
      </c>
      <c r="J57" s="580">
        <f>E57-F57</f>
        <v>134</v>
      </c>
      <c r="K57" s="586"/>
      <c r="L57" s="588"/>
      <c r="M57" s="578"/>
      <c r="N57" s="596"/>
      <c r="O57" s="586"/>
      <c r="P57" s="588"/>
      <c r="Q57" s="578"/>
      <c r="R57" s="598"/>
      <c r="S57" s="614"/>
      <c r="T57" s="629"/>
      <c r="U57" s="612"/>
      <c r="V57" s="638"/>
      <c r="W57" s="614"/>
      <c r="X57" s="629"/>
      <c r="Y57" s="612"/>
      <c r="Z57" s="639"/>
      <c r="AA57" s="633">
        <v>8</v>
      </c>
      <c r="AB57" s="629">
        <v>4</v>
      </c>
      <c r="AC57" s="632">
        <v>4</v>
      </c>
      <c r="AD57" s="613">
        <v>5</v>
      </c>
      <c r="AE57" s="633"/>
      <c r="AF57" s="629"/>
      <c r="AG57" s="632"/>
      <c r="AH57" s="613"/>
      <c r="AI57" s="633"/>
      <c r="AJ57" s="629"/>
      <c r="AK57" s="612"/>
      <c r="AL57" s="613"/>
      <c r="AM57" s="614"/>
      <c r="AN57" s="655"/>
      <c r="AO57" s="612"/>
      <c r="AP57" s="637"/>
      <c r="AQ57" s="633"/>
      <c r="AR57" s="629"/>
      <c r="AS57" s="612"/>
      <c r="AT57" s="613"/>
      <c r="AU57" s="614"/>
      <c r="AV57" s="655"/>
      <c r="AW57" s="612"/>
      <c r="AX57" s="637"/>
      <c r="AY57" s="613">
        <v>5</v>
      </c>
      <c r="AZ57" s="613"/>
      <c r="BA57" s="637"/>
    </row>
    <row r="58" spans="1:53" s="168" customFormat="1" ht="42" customHeight="1" x14ac:dyDescent="0.4">
      <c r="A58" s="274" t="s">
        <v>149</v>
      </c>
      <c r="B58" s="397" t="s">
        <v>307</v>
      </c>
      <c r="C58" s="175" t="s">
        <v>285</v>
      </c>
      <c r="D58" s="607"/>
      <c r="E58" s="604"/>
      <c r="F58" s="604"/>
      <c r="G58" s="656"/>
      <c r="H58" s="604"/>
      <c r="I58" s="656"/>
      <c r="J58" s="604"/>
      <c r="K58" s="611"/>
      <c r="L58" s="605"/>
      <c r="M58" s="606"/>
      <c r="N58" s="630"/>
      <c r="O58" s="611"/>
      <c r="P58" s="605"/>
      <c r="Q58" s="606"/>
      <c r="R58" s="627"/>
      <c r="S58" s="608"/>
      <c r="T58" s="605"/>
      <c r="U58" s="606"/>
      <c r="V58" s="631"/>
      <c r="W58" s="608"/>
      <c r="X58" s="605"/>
      <c r="Y58" s="606"/>
      <c r="Z58" s="640"/>
      <c r="AA58" s="611"/>
      <c r="AB58" s="605"/>
      <c r="AC58" s="626"/>
      <c r="AD58" s="607"/>
      <c r="AE58" s="611"/>
      <c r="AF58" s="605"/>
      <c r="AG58" s="626"/>
      <c r="AH58" s="607"/>
      <c r="AI58" s="611"/>
      <c r="AJ58" s="605"/>
      <c r="AK58" s="606"/>
      <c r="AL58" s="607"/>
      <c r="AM58" s="608"/>
      <c r="AN58" s="609"/>
      <c r="AO58" s="606"/>
      <c r="AP58" s="604"/>
      <c r="AQ58" s="611"/>
      <c r="AR58" s="605"/>
      <c r="AS58" s="606"/>
      <c r="AT58" s="607"/>
      <c r="AU58" s="608"/>
      <c r="AV58" s="609"/>
      <c r="AW58" s="606"/>
      <c r="AX58" s="604"/>
      <c r="AY58" s="607"/>
      <c r="AZ58" s="607"/>
      <c r="BA58" s="604"/>
    </row>
    <row r="59" spans="1:53" s="168" customFormat="1" ht="44.4" customHeight="1" x14ac:dyDescent="0.4">
      <c r="A59" s="274" t="s">
        <v>150</v>
      </c>
      <c r="B59" s="397" t="s">
        <v>320</v>
      </c>
      <c r="C59" s="386" t="s">
        <v>293</v>
      </c>
      <c r="D59" s="600">
        <v>5</v>
      </c>
      <c r="E59" s="601">
        <f t="shared" ref="E59" si="9">D59*30</f>
        <v>150</v>
      </c>
      <c r="F59" s="601">
        <f t="shared" ref="F59" si="10">G59+H59+I59</f>
        <v>14</v>
      </c>
      <c r="G59" s="602">
        <v>8</v>
      </c>
      <c r="H59" s="601">
        <v>6</v>
      </c>
      <c r="I59" s="602"/>
      <c r="J59" s="601">
        <f t="shared" ref="J59" si="11">E59-F59</f>
        <v>136</v>
      </c>
      <c r="K59" s="586"/>
      <c r="L59" s="588"/>
      <c r="M59" s="578"/>
      <c r="N59" s="596"/>
      <c r="O59" s="586"/>
      <c r="P59" s="588"/>
      <c r="Q59" s="578"/>
      <c r="R59" s="598"/>
      <c r="S59" s="590"/>
      <c r="T59" s="588"/>
      <c r="U59" s="578"/>
      <c r="V59" s="594"/>
      <c r="W59" s="590"/>
      <c r="X59" s="588"/>
      <c r="Y59" s="578"/>
      <c r="Z59" s="594"/>
      <c r="AA59" s="586">
        <v>8</v>
      </c>
      <c r="AB59" s="588">
        <v>6</v>
      </c>
      <c r="AC59" s="592"/>
      <c r="AD59" s="582">
        <v>5</v>
      </c>
      <c r="AE59" s="586"/>
      <c r="AF59" s="588"/>
      <c r="AG59" s="592"/>
      <c r="AH59" s="582"/>
      <c r="AI59" s="586"/>
      <c r="AJ59" s="588"/>
      <c r="AK59" s="578"/>
      <c r="AL59" s="582"/>
      <c r="AM59" s="590"/>
      <c r="AN59" s="584"/>
      <c r="AO59" s="578"/>
      <c r="AP59" s="580"/>
      <c r="AQ59" s="586"/>
      <c r="AR59" s="588"/>
      <c r="AS59" s="578"/>
      <c r="AT59" s="582"/>
      <c r="AU59" s="590"/>
      <c r="AV59" s="584"/>
      <c r="AW59" s="578"/>
      <c r="AX59" s="580"/>
      <c r="AY59" s="582">
        <v>5</v>
      </c>
      <c r="AZ59" s="582"/>
      <c r="BA59" s="580"/>
    </row>
    <row r="60" spans="1:53" s="168" customFormat="1" ht="39" customHeight="1" x14ac:dyDescent="0.4">
      <c r="A60" s="274" t="s">
        <v>151</v>
      </c>
      <c r="B60" s="397" t="s">
        <v>321</v>
      </c>
      <c r="C60" s="386" t="s">
        <v>293</v>
      </c>
      <c r="D60" s="607"/>
      <c r="E60" s="604"/>
      <c r="F60" s="604"/>
      <c r="G60" s="656"/>
      <c r="H60" s="604"/>
      <c r="I60" s="656"/>
      <c r="J60" s="604"/>
      <c r="K60" s="611"/>
      <c r="L60" s="605"/>
      <c r="M60" s="606"/>
      <c r="N60" s="630"/>
      <c r="O60" s="611"/>
      <c r="P60" s="605"/>
      <c r="Q60" s="606"/>
      <c r="R60" s="627"/>
      <c r="S60" s="608"/>
      <c r="T60" s="605"/>
      <c r="U60" s="606"/>
      <c r="V60" s="631"/>
      <c r="W60" s="608"/>
      <c r="X60" s="605"/>
      <c r="Y60" s="606"/>
      <c r="Z60" s="631"/>
      <c r="AA60" s="611"/>
      <c r="AB60" s="605"/>
      <c r="AC60" s="626"/>
      <c r="AD60" s="607"/>
      <c r="AE60" s="611"/>
      <c r="AF60" s="605"/>
      <c r="AG60" s="626"/>
      <c r="AH60" s="607"/>
      <c r="AI60" s="611"/>
      <c r="AJ60" s="605"/>
      <c r="AK60" s="606"/>
      <c r="AL60" s="607"/>
      <c r="AM60" s="608"/>
      <c r="AN60" s="609"/>
      <c r="AO60" s="606"/>
      <c r="AP60" s="604"/>
      <c r="AQ60" s="611"/>
      <c r="AR60" s="605"/>
      <c r="AS60" s="606"/>
      <c r="AT60" s="607"/>
      <c r="AU60" s="608"/>
      <c r="AV60" s="609"/>
      <c r="AW60" s="606"/>
      <c r="AX60" s="604"/>
      <c r="AY60" s="607"/>
      <c r="AZ60" s="607"/>
      <c r="BA60" s="604"/>
    </row>
    <row r="61" spans="1:53" s="168" customFormat="1" ht="57" customHeight="1" x14ac:dyDescent="0.4">
      <c r="A61" s="274" t="s">
        <v>152</v>
      </c>
      <c r="B61" s="399" t="s">
        <v>367</v>
      </c>
      <c r="C61" s="386" t="s">
        <v>293</v>
      </c>
      <c r="D61" s="600">
        <v>4</v>
      </c>
      <c r="E61" s="601">
        <f t="shared" ref="E61" si="12">D61*30</f>
        <v>120</v>
      </c>
      <c r="F61" s="601">
        <f t="shared" ref="F61" si="13">G61+H61+I61</f>
        <v>12</v>
      </c>
      <c r="G61" s="602">
        <v>8</v>
      </c>
      <c r="H61" s="601"/>
      <c r="I61" s="602">
        <v>4</v>
      </c>
      <c r="J61" s="601">
        <f t="shared" ref="J61" si="14">E61-F61</f>
        <v>108</v>
      </c>
      <c r="K61" s="586"/>
      <c r="L61" s="588"/>
      <c r="M61" s="578"/>
      <c r="N61" s="596"/>
      <c r="O61" s="586"/>
      <c r="P61" s="588"/>
      <c r="Q61" s="578"/>
      <c r="R61" s="598"/>
      <c r="S61" s="590"/>
      <c r="T61" s="588"/>
      <c r="U61" s="578"/>
      <c r="V61" s="594"/>
      <c r="W61" s="590"/>
      <c r="X61" s="588"/>
      <c r="Y61" s="578"/>
      <c r="Z61" s="594"/>
      <c r="AA61" s="590"/>
      <c r="AB61" s="588"/>
      <c r="AC61" s="578"/>
      <c r="AD61" s="582"/>
      <c r="AE61" s="586"/>
      <c r="AF61" s="588"/>
      <c r="AG61" s="592"/>
      <c r="AH61" s="582"/>
      <c r="AI61" s="586">
        <v>8</v>
      </c>
      <c r="AJ61" s="588"/>
      <c r="AK61" s="578">
        <v>4</v>
      </c>
      <c r="AL61" s="582">
        <v>4</v>
      </c>
      <c r="AM61" s="590"/>
      <c r="AN61" s="584"/>
      <c r="AO61" s="578"/>
      <c r="AP61" s="580"/>
      <c r="AQ61" s="586"/>
      <c r="AR61" s="588"/>
      <c r="AS61" s="578"/>
      <c r="AT61" s="582"/>
      <c r="AU61" s="590"/>
      <c r="AV61" s="584"/>
      <c r="AW61" s="578"/>
      <c r="AX61" s="580"/>
      <c r="AY61" s="582">
        <v>7</v>
      </c>
      <c r="AZ61" s="582"/>
      <c r="BA61" s="580"/>
    </row>
    <row r="62" spans="1:53" s="168" customFormat="1" ht="49.2" customHeight="1" x14ac:dyDescent="0.4">
      <c r="A62" s="274" t="s">
        <v>153</v>
      </c>
      <c r="B62" s="399" t="s">
        <v>368</v>
      </c>
      <c r="C62" s="386" t="s">
        <v>293</v>
      </c>
      <c r="D62" s="607"/>
      <c r="E62" s="604"/>
      <c r="F62" s="604"/>
      <c r="G62" s="656"/>
      <c r="H62" s="604"/>
      <c r="I62" s="656"/>
      <c r="J62" s="604"/>
      <c r="K62" s="611"/>
      <c r="L62" s="605"/>
      <c r="M62" s="606"/>
      <c r="N62" s="630"/>
      <c r="O62" s="611"/>
      <c r="P62" s="605"/>
      <c r="Q62" s="606"/>
      <c r="R62" s="627"/>
      <c r="S62" s="608"/>
      <c r="T62" s="605"/>
      <c r="U62" s="606"/>
      <c r="V62" s="631"/>
      <c r="W62" s="608"/>
      <c r="X62" s="605"/>
      <c r="Y62" s="606"/>
      <c r="Z62" s="631"/>
      <c r="AA62" s="608"/>
      <c r="AB62" s="605"/>
      <c r="AC62" s="606"/>
      <c r="AD62" s="607"/>
      <c r="AE62" s="611"/>
      <c r="AF62" s="605"/>
      <c r="AG62" s="626"/>
      <c r="AH62" s="607"/>
      <c r="AI62" s="611"/>
      <c r="AJ62" s="605"/>
      <c r="AK62" s="606"/>
      <c r="AL62" s="607"/>
      <c r="AM62" s="608"/>
      <c r="AN62" s="609"/>
      <c r="AO62" s="606"/>
      <c r="AP62" s="604"/>
      <c r="AQ62" s="611"/>
      <c r="AR62" s="605"/>
      <c r="AS62" s="606"/>
      <c r="AT62" s="607"/>
      <c r="AU62" s="608"/>
      <c r="AV62" s="609"/>
      <c r="AW62" s="606"/>
      <c r="AX62" s="604"/>
      <c r="AY62" s="607"/>
      <c r="AZ62" s="607"/>
      <c r="BA62" s="604"/>
    </row>
    <row r="63" spans="1:53" s="168" customFormat="1" ht="54.6" customHeight="1" x14ac:dyDescent="0.4">
      <c r="A63" s="274" t="s">
        <v>154</v>
      </c>
      <c r="B63" s="375" t="s">
        <v>308</v>
      </c>
      <c r="C63" s="175" t="s">
        <v>285</v>
      </c>
      <c r="D63" s="600">
        <v>4</v>
      </c>
      <c r="E63" s="601">
        <f t="shared" ref="E63" si="15">D63*30</f>
        <v>120</v>
      </c>
      <c r="F63" s="601">
        <f t="shared" ref="F63" si="16">G63+H63+I63</f>
        <v>12</v>
      </c>
      <c r="G63" s="602">
        <v>8</v>
      </c>
      <c r="H63" s="601">
        <v>4</v>
      </c>
      <c r="I63" s="602"/>
      <c r="J63" s="601">
        <f t="shared" ref="J63" si="17">E63-F63</f>
        <v>108</v>
      </c>
      <c r="K63" s="586"/>
      <c r="L63" s="588"/>
      <c r="M63" s="578"/>
      <c r="N63" s="596"/>
      <c r="O63" s="586"/>
      <c r="P63" s="588"/>
      <c r="Q63" s="578"/>
      <c r="R63" s="598"/>
      <c r="S63" s="590"/>
      <c r="T63" s="588"/>
      <c r="U63" s="578"/>
      <c r="V63" s="594"/>
      <c r="W63" s="590"/>
      <c r="X63" s="588"/>
      <c r="Y63" s="578"/>
      <c r="Z63" s="594"/>
      <c r="AA63" s="590"/>
      <c r="AB63" s="588"/>
      <c r="AC63" s="578"/>
      <c r="AD63" s="582"/>
      <c r="AE63" s="586"/>
      <c r="AF63" s="588"/>
      <c r="AG63" s="592"/>
      <c r="AH63" s="582"/>
      <c r="AI63" s="586">
        <v>8</v>
      </c>
      <c r="AJ63" s="588">
        <v>4</v>
      </c>
      <c r="AK63" s="578"/>
      <c r="AL63" s="582">
        <v>4</v>
      </c>
      <c r="AM63" s="590"/>
      <c r="AN63" s="584"/>
      <c r="AO63" s="578"/>
      <c r="AP63" s="580"/>
      <c r="AQ63" s="586"/>
      <c r="AR63" s="588"/>
      <c r="AS63" s="578"/>
      <c r="AT63" s="582"/>
      <c r="AU63" s="590"/>
      <c r="AV63" s="584"/>
      <c r="AW63" s="578"/>
      <c r="AX63" s="580"/>
      <c r="AY63" s="582">
        <v>7</v>
      </c>
      <c r="AZ63" s="582"/>
      <c r="BA63" s="580"/>
    </row>
    <row r="64" spans="1:53" s="168" customFormat="1" ht="78.75" customHeight="1" x14ac:dyDescent="0.4">
      <c r="A64" s="274" t="s">
        <v>155</v>
      </c>
      <c r="B64" s="375" t="s">
        <v>309</v>
      </c>
      <c r="C64" s="175" t="s">
        <v>285</v>
      </c>
      <c r="D64" s="582"/>
      <c r="E64" s="580"/>
      <c r="F64" s="580"/>
      <c r="G64" s="624"/>
      <c r="H64" s="580"/>
      <c r="I64" s="624"/>
      <c r="J64" s="580"/>
      <c r="K64" s="611"/>
      <c r="L64" s="605"/>
      <c r="M64" s="606"/>
      <c r="N64" s="630"/>
      <c r="O64" s="611"/>
      <c r="P64" s="605"/>
      <c r="Q64" s="606"/>
      <c r="R64" s="627"/>
      <c r="S64" s="608"/>
      <c r="T64" s="605"/>
      <c r="U64" s="606"/>
      <c r="V64" s="631"/>
      <c r="W64" s="608"/>
      <c r="X64" s="605"/>
      <c r="Y64" s="606"/>
      <c r="Z64" s="631"/>
      <c r="AA64" s="608"/>
      <c r="AB64" s="605"/>
      <c r="AC64" s="606"/>
      <c r="AD64" s="607"/>
      <c r="AE64" s="611"/>
      <c r="AF64" s="605"/>
      <c r="AG64" s="626"/>
      <c r="AH64" s="607"/>
      <c r="AI64" s="611"/>
      <c r="AJ64" s="605"/>
      <c r="AK64" s="606"/>
      <c r="AL64" s="607"/>
      <c r="AM64" s="608"/>
      <c r="AN64" s="609"/>
      <c r="AO64" s="606"/>
      <c r="AP64" s="604"/>
      <c r="AQ64" s="611"/>
      <c r="AR64" s="605"/>
      <c r="AS64" s="606"/>
      <c r="AT64" s="607"/>
      <c r="AU64" s="608"/>
      <c r="AV64" s="609"/>
      <c r="AW64" s="606"/>
      <c r="AX64" s="604"/>
      <c r="AY64" s="607"/>
      <c r="AZ64" s="607"/>
      <c r="BA64" s="604"/>
    </row>
    <row r="65" spans="1:53" s="168" customFormat="1" ht="73.8" customHeight="1" x14ac:dyDescent="0.4">
      <c r="A65" s="274" t="s">
        <v>208</v>
      </c>
      <c r="B65" s="385" t="s">
        <v>310</v>
      </c>
      <c r="C65" s="175" t="s">
        <v>285</v>
      </c>
      <c r="D65" s="600">
        <v>4</v>
      </c>
      <c r="E65" s="601">
        <f t="shared" ref="E65" si="18">D65*30</f>
        <v>120</v>
      </c>
      <c r="F65" s="601">
        <f t="shared" ref="F65" si="19">G65+H65+I65</f>
        <v>16</v>
      </c>
      <c r="G65" s="602">
        <v>8</v>
      </c>
      <c r="H65" s="601">
        <v>4</v>
      </c>
      <c r="I65" s="602">
        <v>4</v>
      </c>
      <c r="J65" s="601">
        <f t="shared" ref="J65" si="20">E65-F65</f>
        <v>104</v>
      </c>
      <c r="K65" s="586"/>
      <c r="L65" s="588"/>
      <c r="M65" s="578"/>
      <c r="N65" s="596"/>
      <c r="O65" s="586"/>
      <c r="P65" s="588"/>
      <c r="Q65" s="578"/>
      <c r="R65" s="598"/>
      <c r="S65" s="590"/>
      <c r="T65" s="588"/>
      <c r="U65" s="578"/>
      <c r="V65" s="594"/>
      <c r="W65" s="590"/>
      <c r="X65" s="588"/>
      <c r="Y65" s="578"/>
      <c r="Z65" s="594"/>
      <c r="AA65" s="590"/>
      <c r="AB65" s="588"/>
      <c r="AC65" s="578"/>
      <c r="AD65" s="582"/>
      <c r="AE65" s="586"/>
      <c r="AF65" s="588"/>
      <c r="AG65" s="592"/>
      <c r="AH65" s="582"/>
      <c r="AI65" s="590">
        <v>8</v>
      </c>
      <c r="AJ65" s="584">
        <v>4</v>
      </c>
      <c r="AK65" s="578">
        <v>4</v>
      </c>
      <c r="AL65" s="582">
        <v>4</v>
      </c>
      <c r="AM65" s="590"/>
      <c r="AN65" s="584"/>
      <c r="AO65" s="578"/>
      <c r="AP65" s="582"/>
      <c r="AQ65" s="586"/>
      <c r="AR65" s="588"/>
      <c r="AS65" s="578"/>
      <c r="AT65" s="582"/>
      <c r="AU65" s="590"/>
      <c r="AV65" s="584"/>
      <c r="AW65" s="578"/>
      <c r="AX65" s="580"/>
      <c r="AY65" s="582">
        <v>7</v>
      </c>
      <c r="AZ65" s="582"/>
      <c r="BA65" s="580"/>
    </row>
    <row r="66" spans="1:53" s="168" customFormat="1" ht="58.8" customHeight="1" x14ac:dyDescent="0.4">
      <c r="A66" s="274" t="s">
        <v>209</v>
      </c>
      <c r="B66" s="385" t="s">
        <v>311</v>
      </c>
      <c r="C66" s="386" t="s">
        <v>301</v>
      </c>
      <c r="D66" s="582"/>
      <c r="E66" s="580"/>
      <c r="F66" s="580"/>
      <c r="G66" s="624"/>
      <c r="H66" s="580"/>
      <c r="I66" s="624"/>
      <c r="J66" s="580"/>
      <c r="K66" s="611"/>
      <c r="L66" s="605"/>
      <c r="M66" s="606"/>
      <c r="N66" s="630"/>
      <c r="O66" s="611"/>
      <c r="P66" s="605"/>
      <c r="Q66" s="606"/>
      <c r="R66" s="627"/>
      <c r="S66" s="608"/>
      <c r="T66" s="605"/>
      <c r="U66" s="606"/>
      <c r="V66" s="631"/>
      <c r="W66" s="608"/>
      <c r="X66" s="605"/>
      <c r="Y66" s="606"/>
      <c r="Z66" s="631"/>
      <c r="AA66" s="608"/>
      <c r="AB66" s="605"/>
      <c r="AC66" s="606"/>
      <c r="AD66" s="607"/>
      <c r="AE66" s="611"/>
      <c r="AF66" s="605"/>
      <c r="AG66" s="626"/>
      <c r="AH66" s="607"/>
      <c r="AI66" s="608"/>
      <c r="AJ66" s="609"/>
      <c r="AK66" s="606"/>
      <c r="AL66" s="607"/>
      <c r="AM66" s="608"/>
      <c r="AN66" s="609"/>
      <c r="AO66" s="606"/>
      <c r="AP66" s="607"/>
      <c r="AQ66" s="611"/>
      <c r="AR66" s="605"/>
      <c r="AS66" s="606"/>
      <c r="AT66" s="607"/>
      <c r="AU66" s="608"/>
      <c r="AV66" s="609"/>
      <c r="AW66" s="606"/>
      <c r="AX66" s="604"/>
      <c r="AY66" s="607"/>
      <c r="AZ66" s="607"/>
      <c r="BA66" s="604"/>
    </row>
    <row r="67" spans="1:53" s="168" customFormat="1" ht="49.8" customHeight="1" x14ac:dyDescent="0.4">
      <c r="A67" s="274" t="s">
        <v>216</v>
      </c>
      <c r="B67" s="399" t="s">
        <v>369</v>
      </c>
      <c r="C67" s="386" t="s">
        <v>293</v>
      </c>
      <c r="D67" s="600">
        <v>4</v>
      </c>
      <c r="E67" s="601">
        <f t="shared" ref="E67" si="21">D67*30</f>
        <v>120</v>
      </c>
      <c r="F67" s="601">
        <f t="shared" ref="F67" si="22">G67+H67+I67</f>
        <v>12</v>
      </c>
      <c r="G67" s="602">
        <v>8</v>
      </c>
      <c r="H67" s="601"/>
      <c r="I67" s="602">
        <v>4</v>
      </c>
      <c r="J67" s="601">
        <f t="shared" ref="J67" si="23">E67-F67</f>
        <v>108</v>
      </c>
      <c r="K67" s="586"/>
      <c r="L67" s="588"/>
      <c r="M67" s="578"/>
      <c r="N67" s="596"/>
      <c r="O67" s="586"/>
      <c r="P67" s="588"/>
      <c r="Q67" s="578"/>
      <c r="R67" s="598"/>
      <c r="S67" s="590"/>
      <c r="T67" s="588"/>
      <c r="U67" s="578"/>
      <c r="V67" s="594"/>
      <c r="W67" s="590"/>
      <c r="X67" s="588"/>
      <c r="Y67" s="578"/>
      <c r="Z67" s="594"/>
      <c r="AA67" s="590"/>
      <c r="AB67" s="588"/>
      <c r="AC67" s="578"/>
      <c r="AD67" s="582"/>
      <c r="AE67" s="586"/>
      <c r="AF67" s="588"/>
      <c r="AG67" s="592"/>
      <c r="AH67" s="582"/>
      <c r="AI67" s="586"/>
      <c r="AJ67" s="588"/>
      <c r="AK67" s="578"/>
      <c r="AL67" s="582"/>
      <c r="AM67" s="590"/>
      <c r="AN67" s="584"/>
      <c r="AO67" s="578"/>
      <c r="AP67" s="582"/>
      <c r="AQ67" s="590">
        <v>8</v>
      </c>
      <c r="AR67" s="584"/>
      <c r="AS67" s="578">
        <v>4</v>
      </c>
      <c r="AT67" s="582">
        <v>4</v>
      </c>
      <c r="AU67" s="590"/>
      <c r="AV67" s="584"/>
      <c r="AW67" s="578"/>
      <c r="AX67" s="580"/>
      <c r="AY67" s="582">
        <v>9</v>
      </c>
      <c r="AZ67" s="582"/>
      <c r="BA67" s="580"/>
    </row>
    <row r="68" spans="1:53" s="168" customFormat="1" ht="51.6" customHeight="1" thickBot="1" x14ac:dyDescent="0.45">
      <c r="A68" s="276" t="s">
        <v>217</v>
      </c>
      <c r="B68" s="399" t="s">
        <v>370</v>
      </c>
      <c r="C68" s="386" t="s">
        <v>293</v>
      </c>
      <c r="D68" s="583"/>
      <c r="E68" s="581"/>
      <c r="F68" s="581"/>
      <c r="G68" s="603"/>
      <c r="H68" s="581"/>
      <c r="I68" s="603"/>
      <c r="J68" s="581"/>
      <c r="K68" s="587"/>
      <c r="L68" s="589"/>
      <c r="M68" s="579"/>
      <c r="N68" s="597"/>
      <c r="O68" s="587"/>
      <c r="P68" s="589"/>
      <c r="Q68" s="579"/>
      <c r="R68" s="599"/>
      <c r="S68" s="591"/>
      <c r="T68" s="589"/>
      <c r="U68" s="579"/>
      <c r="V68" s="595"/>
      <c r="W68" s="591"/>
      <c r="X68" s="589"/>
      <c r="Y68" s="579"/>
      <c r="Z68" s="595"/>
      <c r="AA68" s="591"/>
      <c r="AB68" s="589"/>
      <c r="AC68" s="579"/>
      <c r="AD68" s="583"/>
      <c r="AE68" s="587"/>
      <c r="AF68" s="589"/>
      <c r="AG68" s="593"/>
      <c r="AH68" s="583"/>
      <c r="AI68" s="587"/>
      <c r="AJ68" s="589"/>
      <c r="AK68" s="579"/>
      <c r="AL68" s="583"/>
      <c r="AM68" s="591"/>
      <c r="AN68" s="585"/>
      <c r="AO68" s="579"/>
      <c r="AP68" s="583"/>
      <c r="AQ68" s="591"/>
      <c r="AR68" s="585"/>
      <c r="AS68" s="579"/>
      <c r="AT68" s="583"/>
      <c r="AU68" s="591"/>
      <c r="AV68" s="585"/>
      <c r="AW68" s="579"/>
      <c r="AX68" s="581"/>
      <c r="AY68" s="583"/>
      <c r="AZ68" s="583"/>
      <c r="BA68" s="581"/>
    </row>
    <row r="69" spans="1:53" s="168" customFormat="1" ht="69.599999999999994" customHeight="1" thickBot="1" x14ac:dyDescent="0.45">
      <c r="A69" s="276" t="s">
        <v>267</v>
      </c>
      <c r="B69" s="399" t="s">
        <v>371</v>
      </c>
      <c r="C69" s="386" t="s">
        <v>293</v>
      </c>
      <c r="D69" s="600">
        <v>4</v>
      </c>
      <c r="E69" s="601">
        <f t="shared" ref="E69" si="24">D69*30</f>
        <v>120</v>
      </c>
      <c r="F69" s="601">
        <f t="shared" ref="F69" si="25">G69+H69+I69</f>
        <v>12</v>
      </c>
      <c r="G69" s="602">
        <v>8</v>
      </c>
      <c r="H69" s="601">
        <v>4</v>
      </c>
      <c r="I69" s="602"/>
      <c r="J69" s="601">
        <f t="shared" ref="J69" si="26">E69-F69</f>
        <v>108</v>
      </c>
      <c r="K69" s="586"/>
      <c r="L69" s="588"/>
      <c r="M69" s="578"/>
      <c r="N69" s="596"/>
      <c r="O69" s="586"/>
      <c r="P69" s="588"/>
      <c r="Q69" s="578"/>
      <c r="R69" s="598"/>
      <c r="S69" s="590"/>
      <c r="T69" s="588"/>
      <c r="U69" s="578"/>
      <c r="V69" s="594"/>
      <c r="W69" s="590"/>
      <c r="X69" s="588"/>
      <c r="Y69" s="578"/>
      <c r="Z69" s="594"/>
      <c r="AA69" s="590"/>
      <c r="AB69" s="588"/>
      <c r="AC69" s="578"/>
      <c r="AD69" s="582"/>
      <c r="AE69" s="586"/>
      <c r="AF69" s="588"/>
      <c r="AG69" s="592"/>
      <c r="AH69" s="582"/>
      <c r="AI69" s="586"/>
      <c r="AJ69" s="588"/>
      <c r="AK69" s="578"/>
      <c r="AL69" s="582"/>
      <c r="AM69" s="614"/>
      <c r="AN69" s="655"/>
      <c r="AO69" s="612"/>
      <c r="AP69" s="613"/>
      <c r="AQ69" s="586">
        <v>8</v>
      </c>
      <c r="AR69" s="588">
        <v>4</v>
      </c>
      <c r="AS69" s="578"/>
      <c r="AT69" s="582">
        <v>4</v>
      </c>
      <c r="AU69" s="590"/>
      <c r="AV69" s="584"/>
      <c r="AW69" s="578"/>
      <c r="AX69" s="580"/>
      <c r="AY69" s="582">
        <v>9</v>
      </c>
      <c r="AZ69" s="582"/>
      <c r="BA69" s="580"/>
    </row>
    <row r="70" spans="1:53" s="168" customFormat="1" ht="88.2" customHeight="1" thickBot="1" x14ac:dyDescent="0.45">
      <c r="A70" s="276" t="s">
        <v>268</v>
      </c>
      <c r="B70" s="399" t="s">
        <v>372</v>
      </c>
      <c r="C70" s="386" t="s">
        <v>293</v>
      </c>
      <c r="D70" s="582"/>
      <c r="E70" s="580"/>
      <c r="F70" s="580"/>
      <c r="G70" s="624"/>
      <c r="H70" s="580"/>
      <c r="I70" s="624"/>
      <c r="J70" s="580"/>
      <c r="K70" s="611"/>
      <c r="L70" s="605"/>
      <c r="M70" s="606"/>
      <c r="N70" s="630"/>
      <c r="O70" s="611"/>
      <c r="P70" s="605"/>
      <c r="Q70" s="606"/>
      <c r="R70" s="627"/>
      <c r="S70" s="608"/>
      <c r="T70" s="605"/>
      <c r="U70" s="606"/>
      <c r="V70" s="631"/>
      <c r="W70" s="608"/>
      <c r="X70" s="605"/>
      <c r="Y70" s="606"/>
      <c r="Z70" s="631"/>
      <c r="AA70" s="608"/>
      <c r="AB70" s="605"/>
      <c r="AC70" s="606"/>
      <c r="AD70" s="607"/>
      <c r="AE70" s="611"/>
      <c r="AF70" s="605"/>
      <c r="AG70" s="626"/>
      <c r="AH70" s="607"/>
      <c r="AI70" s="611"/>
      <c r="AJ70" s="605"/>
      <c r="AK70" s="606"/>
      <c r="AL70" s="607"/>
      <c r="AM70" s="608"/>
      <c r="AN70" s="609"/>
      <c r="AO70" s="606"/>
      <c r="AP70" s="607"/>
      <c r="AQ70" s="611"/>
      <c r="AR70" s="605"/>
      <c r="AS70" s="606"/>
      <c r="AT70" s="607"/>
      <c r="AU70" s="608"/>
      <c r="AV70" s="609"/>
      <c r="AW70" s="606"/>
      <c r="AX70" s="604"/>
      <c r="AY70" s="607"/>
      <c r="AZ70" s="607"/>
      <c r="BA70" s="604"/>
    </row>
    <row r="71" spans="1:53" s="168" customFormat="1" ht="82.8" customHeight="1" thickBot="1" x14ac:dyDescent="0.45">
      <c r="A71" s="276" t="s">
        <v>269</v>
      </c>
      <c r="B71" s="399" t="s">
        <v>373</v>
      </c>
      <c r="C71" s="386" t="s">
        <v>293</v>
      </c>
      <c r="D71" s="600">
        <v>4</v>
      </c>
      <c r="E71" s="601">
        <f t="shared" ref="E71" si="27">D71*30</f>
        <v>120</v>
      </c>
      <c r="F71" s="601">
        <f t="shared" ref="F71" si="28">G71+H71+I71</f>
        <v>12</v>
      </c>
      <c r="G71" s="602">
        <v>8</v>
      </c>
      <c r="H71" s="601"/>
      <c r="I71" s="602">
        <v>4</v>
      </c>
      <c r="J71" s="601">
        <f t="shared" ref="J71" si="29">E71-F71</f>
        <v>108</v>
      </c>
      <c r="K71" s="586"/>
      <c r="L71" s="588"/>
      <c r="M71" s="578"/>
      <c r="N71" s="596"/>
      <c r="O71" s="586"/>
      <c r="P71" s="588"/>
      <c r="Q71" s="578"/>
      <c r="R71" s="598"/>
      <c r="S71" s="590"/>
      <c r="T71" s="588"/>
      <c r="U71" s="578"/>
      <c r="V71" s="594"/>
      <c r="W71" s="590"/>
      <c r="X71" s="588"/>
      <c r="Y71" s="578"/>
      <c r="Z71" s="594"/>
      <c r="AA71" s="590"/>
      <c r="AB71" s="588"/>
      <c r="AC71" s="578"/>
      <c r="AD71" s="582"/>
      <c r="AE71" s="586"/>
      <c r="AF71" s="588"/>
      <c r="AG71" s="592"/>
      <c r="AH71" s="582"/>
      <c r="AI71" s="586"/>
      <c r="AJ71" s="588"/>
      <c r="AK71" s="578"/>
      <c r="AL71" s="582"/>
      <c r="AM71" s="590"/>
      <c r="AN71" s="584"/>
      <c r="AO71" s="578"/>
      <c r="AP71" s="582"/>
      <c r="AQ71" s="586">
        <v>8</v>
      </c>
      <c r="AR71" s="588"/>
      <c r="AS71" s="578">
        <v>4</v>
      </c>
      <c r="AT71" s="582">
        <v>4</v>
      </c>
      <c r="AU71" s="590"/>
      <c r="AV71" s="584"/>
      <c r="AW71" s="578"/>
      <c r="AX71" s="580"/>
      <c r="AY71" s="582">
        <v>9</v>
      </c>
      <c r="AZ71" s="582"/>
      <c r="BA71" s="580"/>
    </row>
    <row r="72" spans="1:53" s="168" customFormat="1" ht="82.8" customHeight="1" thickBot="1" x14ac:dyDescent="0.45">
      <c r="A72" s="276" t="s">
        <v>270</v>
      </c>
      <c r="B72" s="399" t="s">
        <v>374</v>
      </c>
      <c r="C72" s="386" t="s">
        <v>293</v>
      </c>
      <c r="D72" s="583"/>
      <c r="E72" s="581"/>
      <c r="F72" s="581"/>
      <c r="G72" s="603"/>
      <c r="H72" s="581"/>
      <c r="I72" s="603"/>
      <c r="J72" s="581"/>
      <c r="K72" s="587"/>
      <c r="L72" s="589"/>
      <c r="M72" s="579"/>
      <c r="N72" s="597"/>
      <c r="O72" s="587"/>
      <c r="P72" s="589"/>
      <c r="Q72" s="579"/>
      <c r="R72" s="599"/>
      <c r="S72" s="591"/>
      <c r="T72" s="589"/>
      <c r="U72" s="579"/>
      <c r="V72" s="595"/>
      <c r="W72" s="591"/>
      <c r="X72" s="589"/>
      <c r="Y72" s="579"/>
      <c r="Z72" s="595"/>
      <c r="AA72" s="591"/>
      <c r="AB72" s="589"/>
      <c r="AC72" s="579"/>
      <c r="AD72" s="583"/>
      <c r="AE72" s="587"/>
      <c r="AF72" s="589"/>
      <c r="AG72" s="593"/>
      <c r="AH72" s="583"/>
      <c r="AI72" s="587"/>
      <c r="AJ72" s="589"/>
      <c r="AK72" s="579"/>
      <c r="AL72" s="583"/>
      <c r="AM72" s="591"/>
      <c r="AN72" s="585"/>
      <c r="AO72" s="579"/>
      <c r="AP72" s="583"/>
      <c r="AQ72" s="587"/>
      <c r="AR72" s="589"/>
      <c r="AS72" s="579"/>
      <c r="AT72" s="583"/>
      <c r="AU72" s="591"/>
      <c r="AV72" s="585"/>
      <c r="AW72" s="579"/>
      <c r="AX72" s="581"/>
      <c r="AY72" s="583"/>
      <c r="AZ72" s="583"/>
      <c r="BA72" s="581"/>
    </row>
    <row r="73" spans="1:53" s="168" customFormat="1" ht="81" customHeight="1" thickBot="1" x14ac:dyDescent="0.45">
      <c r="A73" s="276" t="s">
        <v>316</v>
      </c>
      <c r="B73" s="428" t="s">
        <v>330</v>
      </c>
      <c r="C73" s="386" t="s">
        <v>293</v>
      </c>
      <c r="D73" s="600">
        <v>5</v>
      </c>
      <c r="E73" s="601">
        <f t="shared" ref="E73" si="30">D73*30</f>
        <v>150</v>
      </c>
      <c r="F73" s="601">
        <f t="shared" ref="F73" si="31">G73+H73+I73</f>
        <v>12</v>
      </c>
      <c r="G73" s="602">
        <v>8</v>
      </c>
      <c r="H73" s="601"/>
      <c r="I73" s="602">
        <v>4</v>
      </c>
      <c r="J73" s="601">
        <f t="shared" ref="J73" si="32">E73-F73</f>
        <v>138</v>
      </c>
      <c r="K73" s="586"/>
      <c r="L73" s="588"/>
      <c r="M73" s="578"/>
      <c r="N73" s="596"/>
      <c r="O73" s="586"/>
      <c r="P73" s="588"/>
      <c r="Q73" s="578"/>
      <c r="R73" s="598"/>
      <c r="S73" s="590"/>
      <c r="T73" s="588"/>
      <c r="U73" s="578"/>
      <c r="V73" s="594"/>
      <c r="W73" s="590"/>
      <c r="X73" s="588"/>
      <c r="Y73" s="578"/>
      <c r="Z73" s="594"/>
      <c r="AA73" s="590"/>
      <c r="AB73" s="588"/>
      <c r="AC73" s="578"/>
      <c r="AD73" s="582"/>
      <c r="AE73" s="586"/>
      <c r="AF73" s="588"/>
      <c r="AG73" s="592"/>
      <c r="AH73" s="582"/>
      <c r="AI73" s="586"/>
      <c r="AJ73" s="588"/>
      <c r="AK73" s="578"/>
      <c r="AL73" s="582"/>
      <c r="AM73" s="590"/>
      <c r="AN73" s="584"/>
      <c r="AO73" s="578"/>
      <c r="AP73" s="582"/>
      <c r="AQ73" s="586">
        <v>8</v>
      </c>
      <c r="AR73" s="588"/>
      <c r="AS73" s="578">
        <v>4</v>
      </c>
      <c r="AT73" s="582">
        <v>5</v>
      </c>
      <c r="AU73" s="590"/>
      <c r="AV73" s="584"/>
      <c r="AW73" s="578"/>
      <c r="AX73" s="580"/>
      <c r="AY73" s="582">
        <v>9</v>
      </c>
      <c r="AZ73" s="582"/>
      <c r="BA73" s="580"/>
    </row>
    <row r="74" spans="1:53" ht="76.2" customHeight="1" thickBot="1" x14ac:dyDescent="0.3">
      <c r="A74" s="276" t="s">
        <v>315</v>
      </c>
      <c r="B74" s="429" t="s">
        <v>331</v>
      </c>
      <c r="C74" s="386" t="s">
        <v>293</v>
      </c>
      <c r="D74" s="583"/>
      <c r="E74" s="581"/>
      <c r="F74" s="581"/>
      <c r="G74" s="603"/>
      <c r="H74" s="581"/>
      <c r="I74" s="603"/>
      <c r="J74" s="581"/>
      <c r="K74" s="587"/>
      <c r="L74" s="589"/>
      <c r="M74" s="579"/>
      <c r="N74" s="597"/>
      <c r="O74" s="587"/>
      <c r="P74" s="589"/>
      <c r="Q74" s="579"/>
      <c r="R74" s="599"/>
      <c r="S74" s="591"/>
      <c r="T74" s="589"/>
      <c r="U74" s="579"/>
      <c r="V74" s="595"/>
      <c r="W74" s="591"/>
      <c r="X74" s="589"/>
      <c r="Y74" s="579"/>
      <c r="Z74" s="595"/>
      <c r="AA74" s="591"/>
      <c r="AB74" s="589"/>
      <c r="AC74" s="579"/>
      <c r="AD74" s="583"/>
      <c r="AE74" s="587"/>
      <c r="AF74" s="589"/>
      <c r="AG74" s="593"/>
      <c r="AH74" s="583"/>
      <c r="AI74" s="587"/>
      <c r="AJ74" s="589"/>
      <c r="AK74" s="579"/>
      <c r="AL74" s="583"/>
      <c r="AM74" s="591"/>
      <c r="AN74" s="585"/>
      <c r="AO74" s="579"/>
      <c r="AP74" s="583"/>
      <c r="AQ74" s="587"/>
      <c r="AR74" s="589"/>
      <c r="AS74" s="579"/>
      <c r="AT74" s="583"/>
      <c r="AU74" s="591"/>
      <c r="AV74" s="585"/>
      <c r="AW74" s="579"/>
      <c r="AX74" s="581"/>
      <c r="AY74" s="583"/>
      <c r="AZ74" s="583"/>
      <c r="BA74" s="581"/>
    </row>
    <row r="75" spans="1:53" ht="48" customHeight="1" x14ac:dyDescent="0.25">
      <c r="A75" s="431"/>
      <c r="B75" s="432"/>
      <c r="C75" s="433"/>
      <c r="D75" s="434"/>
      <c r="E75" s="418"/>
      <c r="F75" s="418"/>
      <c r="G75" s="418"/>
      <c r="H75" s="418"/>
      <c r="I75" s="418"/>
      <c r="J75" s="418"/>
      <c r="K75" s="434"/>
      <c r="L75" s="434"/>
      <c r="M75" s="418"/>
      <c r="N75" s="435"/>
      <c r="O75" s="434"/>
      <c r="P75" s="434"/>
      <c r="Q75" s="418"/>
      <c r="R75" s="436"/>
      <c r="S75" s="418"/>
      <c r="T75" s="434"/>
      <c r="U75" s="418"/>
      <c r="V75" s="437"/>
      <c r="W75" s="418"/>
      <c r="X75" s="434"/>
      <c r="Y75" s="418"/>
      <c r="Z75" s="437"/>
      <c r="AA75" s="418"/>
      <c r="AB75" s="434"/>
      <c r="AC75" s="418"/>
      <c r="AD75" s="434"/>
      <c r="AE75" s="434"/>
      <c r="AF75" s="434"/>
      <c r="AG75" s="434"/>
      <c r="AH75" s="434"/>
      <c r="AI75" s="434"/>
      <c r="AJ75" s="434"/>
      <c r="AK75" s="418"/>
      <c r="AL75" s="434"/>
      <c r="AM75" s="418"/>
      <c r="AN75" s="418"/>
      <c r="AO75" s="418"/>
      <c r="AP75" s="434"/>
      <c r="AQ75" s="434"/>
      <c r="AR75" s="434"/>
      <c r="AS75" s="418"/>
      <c r="AT75" s="434"/>
      <c r="AU75" s="418"/>
      <c r="AV75" s="418"/>
      <c r="AW75" s="418"/>
      <c r="AX75" s="418"/>
      <c r="AY75" s="434"/>
      <c r="AZ75" s="434"/>
      <c r="BA75" s="418"/>
    </row>
    <row r="76" spans="1:53" ht="20.25" customHeight="1" x14ac:dyDescent="0.25">
      <c r="M76" s="407"/>
      <c r="N76" s="407"/>
      <c r="O76" s="407"/>
      <c r="P76" s="407"/>
      <c r="Q76" s="424"/>
      <c r="R76" s="424"/>
      <c r="S76" s="424"/>
      <c r="T76" s="424"/>
      <c r="U76" s="424"/>
      <c r="V76" s="424"/>
      <c r="W76" s="424"/>
      <c r="X76" s="424"/>
      <c r="Y76" s="424"/>
      <c r="Z76" s="424"/>
      <c r="AA76" s="424"/>
      <c r="AB76" s="424"/>
      <c r="AC76" s="424"/>
      <c r="AD76" s="424"/>
      <c r="AE76" s="424"/>
      <c r="AF76" s="424"/>
      <c r="AG76" s="424"/>
      <c r="AH76" s="424"/>
      <c r="AI76" s="424"/>
      <c r="AJ76" s="424"/>
      <c r="AK76" s="424"/>
      <c r="AL76" s="424"/>
      <c r="AM76" s="424"/>
      <c r="AN76" s="424"/>
      <c r="AO76" s="424"/>
      <c r="AP76" s="424"/>
      <c r="AQ76" s="424"/>
      <c r="AR76" s="424"/>
      <c r="AS76" s="424"/>
      <c r="AT76" s="424"/>
      <c r="AU76" s="424"/>
      <c r="AV76" s="424"/>
      <c r="AW76" s="424"/>
      <c r="AX76" s="424"/>
      <c r="AY76" s="424"/>
      <c r="AZ76" s="424"/>
      <c r="BA76" s="424"/>
    </row>
    <row r="77" spans="1:53" s="3" customFormat="1" ht="21" x14ac:dyDescent="0.4">
      <c r="A77" s="104"/>
      <c r="B77" s="430" t="s">
        <v>332</v>
      </c>
      <c r="D77" s="104"/>
      <c r="E77" s="104" t="s">
        <v>333</v>
      </c>
      <c r="F77" s="168"/>
      <c r="G77" s="168"/>
      <c r="I77" s="168"/>
      <c r="J77" s="168"/>
      <c r="K77" s="168"/>
      <c r="L77" s="168"/>
      <c r="N77" s="168"/>
      <c r="O77" s="221"/>
      <c r="P77" s="104"/>
      <c r="Q77" s="168"/>
      <c r="R77" s="168"/>
      <c r="S77" s="104"/>
      <c r="T77" s="168"/>
      <c r="U77" s="168"/>
      <c r="V77" s="168"/>
      <c r="Y77" s="104" t="s">
        <v>334</v>
      </c>
      <c r="AK77" s="104"/>
    </row>
    <row r="78" spans="1:53" s="3" customFormat="1" ht="21" x14ac:dyDescent="0.4">
      <c r="A78" s="104"/>
      <c r="B78" s="104" t="s">
        <v>335</v>
      </c>
      <c r="D78" s="104"/>
      <c r="E78" s="104" t="s">
        <v>336</v>
      </c>
      <c r="F78" s="168"/>
      <c r="G78" s="168"/>
      <c r="I78" s="168"/>
      <c r="J78" s="168"/>
      <c r="K78" s="168"/>
      <c r="L78" s="168"/>
      <c r="N78" s="168"/>
      <c r="O78" s="221"/>
      <c r="P78" s="104"/>
      <c r="Q78" s="168"/>
      <c r="R78" s="168"/>
      <c r="S78" s="104"/>
      <c r="T78" s="168"/>
      <c r="U78" s="168"/>
      <c r="V78" s="168"/>
      <c r="Y78" s="104" t="s">
        <v>337</v>
      </c>
      <c r="AK78" s="104"/>
    </row>
    <row r="79" spans="1:53" s="3" customFormat="1" ht="21" x14ac:dyDescent="0.4">
      <c r="A79" s="104"/>
      <c r="B79" s="104" t="s">
        <v>338</v>
      </c>
      <c r="D79" s="104"/>
      <c r="E79" s="104" t="s">
        <v>339</v>
      </c>
      <c r="F79" s="168"/>
      <c r="G79" s="168"/>
      <c r="I79" s="168"/>
      <c r="J79" s="168"/>
      <c r="K79" s="168"/>
      <c r="L79" s="168"/>
      <c r="N79" s="168"/>
      <c r="O79" s="221"/>
      <c r="P79" s="104"/>
      <c r="Q79" s="168"/>
      <c r="R79" s="168"/>
      <c r="S79" s="104"/>
      <c r="T79" s="168"/>
      <c r="U79" s="168"/>
      <c r="V79" s="168"/>
      <c r="Y79" s="104" t="s">
        <v>340</v>
      </c>
      <c r="AK79" s="104"/>
    </row>
    <row r="80" spans="1:53" s="3" customFormat="1" ht="18.75" customHeight="1" x14ac:dyDescent="0.4">
      <c r="A80" s="97"/>
      <c r="B80" s="97"/>
      <c r="C80" s="97"/>
      <c r="D80" s="97"/>
      <c r="E80" s="97"/>
      <c r="F80" s="98"/>
      <c r="G80" s="98"/>
      <c r="I80" s="98"/>
      <c r="K80" s="98"/>
      <c r="L80" s="98"/>
      <c r="M80" s="85"/>
      <c r="O80" s="99"/>
      <c r="P80" s="97"/>
      <c r="Q80" s="107"/>
      <c r="R80" s="106"/>
      <c r="S80" s="97"/>
      <c r="T80" s="97"/>
      <c r="U80" s="99"/>
      <c r="V80" s="97"/>
      <c r="W80" s="103"/>
      <c r="X80" s="103"/>
      <c r="Y80" s="97"/>
      <c r="Z80" s="103"/>
      <c r="AA80" s="103"/>
      <c r="AB80" s="103"/>
      <c r="AC80" s="103"/>
      <c r="AD80" s="103"/>
      <c r="AE80" s="104"/>
      <c r="AF80" s="104"/>
      <c r="AG80" s="105"/>
      <c r="AH80" s="105"/>
      <c r="AI80" s="105"/>
      <c r="AJ80" s="105"/>
      <c r="AK80" s="104"/>
      <c r="AL80" s="104"/>
      <c r="AM80" s="104"/>
      <c r="AN80" s="104"/>
      <c r="AO80" s="104"/>
      <c r="AP80" s="104"/>
      <c r="AQ80" s="105"/>
      <c r="AR80" s="105"/>
      <c r="AS80" s="104"/>
      <c r="AT80" s="104"/>
      <c r="AU80" s="104"/>
      <c r="AV80" s="104"/>
      <c r="AW80" s="104"/>
      <c r="AX80" s="104"/>
      <c r="AY80" s="104"/>
      <c r="AZ80" s="104"/>
      <c r="BA80" s="104"/>
    </row>
    <row r="81" spans="1:13" ht="19.5" customHeight="1" x14ac:dyDescent="0.3">
      <c r="A81" s="503"/>
      <c r="B81" s="503"/>
      <c r="C81" s="503"/>
      <c r="D81" s="503"/>
      <c r="E81" s="503"/>
      <c r="F81" s="503"/>
      <c r="G81" s="503"/>
      <c r="H81" s="503"/>
      <c r="M81" s="97"/>
    </row>
  </sheetData>
  <dataConsolidate/>
  <mergeCells count="685">
    <mergeCell ref="A81:H81"/>
    <mergeCell ref="C1:AT2"/>
    <mergeCell ref="AV73:AV74"/>
    <mergeCell ref="AW73:AW74"/>
    <mergeCell ref="AX73:AX74"/>
    <mergeCell ref="AY73:AY74"/>
    <mergeCell ref="AZ73:AZ74"/>
    <mergeCell ref="BA73:BA74"/>
    <mergeCell ref="AP73:AP74"/>
    <mergeCell ref="AQ73:AQ74"/>
    <mergeCell ref="AR73:AR74"/>
    <mergeCell ref="AS73:AS74"/>
    <mergeCell ref="AT73:AT74"/>
    <mergeCell ref="AU73:AU74"/>
    <mergeCell ref="AJ73:AJ74"/>
    <mergeCell ref="AK73:AK74"/>
    <mergeCell ref="AL73:AL74"/>
    <mergeCell ref="AM73:AM74"/>
    <mergeCell ref="AN73:AN74"/>
    <mergeCell ref="AO73:AO74"/>
    <mergeCell ref="AD73:AD74"/>
    <mergeCell ref="AE73:AE74"/>
    <mergeCell ref="AF73:AF74"/>
    <mergeCell ref="AG73:AG74"/>
    <mergeCell ref="AH73:AH74"/>
    <mergeCell ref="AI73:AI74"/>
    <mergeCell ref="X73:X74"/>
    <mergeCell ref="Y73:Y74"/>
    <mergeCell ref="Z73:Z74"/>
    <mergeCell ref="AA73:AA74"/>
    <mergeCell ref="AB73:AB74"/>
    <mergeCell ref="AC73:AC74"/>
    <mergeCell ref="R73:R74"/>
    <mergeCell ref="S73:S74"/>
    <mergeCell ref="T73:T74"/>
    <mergeCell ref="U73:U74"/>
    <mergeCell ref="V73:V74"/>
    <mergeCell ref="W73:W74"/>
    <mergeCell ref="L73:L74"/>
    <mergeCell ref="M73:M74"/>
    <mergeCell ref="N73:N74"/>
    <mergeCell ref="O73:O74"/>
    <mergeCell ref="P73:P74"/>
    <mergeCell ref="Q73:Q74"/>
    <mergeCell ref="AZ71:AZ72"/>
    <mergeCell ref="BA71:BA72"/>
    <mergeCell ref="D73:D74"/>
    <mergeCell ref="E73:E74"/>
    <mergeCell ref="F73:F74"/>
    <mergeCell ref="G73:G74"/>
    <mergeCell ref="H73:H74"/>
    <mergeCell ref="I73:I74"/>
    <mergeCell ref="J73:J74"/>
    <mergeCell ref="K73:K74"/>
    <mergeCell ref="AT71:AT72"/>
    <mergeCell ref="AU71:AU72"/>
    <mergeCell ref="AV71:AV72"/>
    <mergeCell ref="AW71:AW72"/>
    <mergeCell ref="AX71:AX72"/>
    <mergeCell ref="AY71:AY72"/>
    <mergeCell ref="AN71:AN72"/>
    <mergeCell ref="AO71:AO72"/>
    <mergeCell ref="AP71:AP72"/>
    <mergeCell ref="AQ71:AQ72"/>
    <mergeCell ref="AR71:AR72"/>
    <mergeCell ref="AS71:AS72"/>
    <mergeCell ref="AH71:AH72"/>
    <mergeCell ref="AI71:AI72"/>
    <mergeCell ref="AJ71:AJ72"/>
    <mergeCell ref="AK71:AK72"/>
    <mergeCell ref="AL71:AL72"/>
    <mergeCell ref="AM71:AM72"/>
    <mergeCell ref="AB71:AB72"/>
    <mergeCell ref="AC71:AC72"/>
    <mergeCell ref="AD71:AD72"/>
    <mergeCell ref="AE71:AE72"/>
    <mergeCell ref="AF71:AF72"/>
    <mergeCell ref="AG71:AG72"/>
    <mergeCell ref="V71:V72"/>
    <mergeCell ref="W71:W72"/>
    <mergeCell ref="X71:X72"/>
    <mergeCell ref="Y71:Y72"/>
    <mergeCell ref="Z71:Z72"/>
    <mergeCell ref="AA71:AA72"/>
    <mergeCell ref="P71:P72"/>
    <mergeCell ref="Q71:Q72"/>
    <mergeCell ref="R71:R72"/>
    <mergeCell ref="S71:S72"/>
    <mergeCell ref="T71:T72"/>
    <mergeCell ref="U71:U72"/>
    <mergeCell ref="J71:J72"/>
    <mergeCell ref="K71:K72"/>
    <mergeCell ref="L71:L72"/>
    <mergeCell ref="M71:M72"/>
    <mergeCell ref="N71:N72"/>
    <mergeCell ref="O71:O72"/>
    <mergeCell ref="D71:D72"/>
    <mergeCell ref="E71:E72"/>
    <mergeCell ref="F71:F72"/>
    <mergeCell ref="G71:G72"/>
    <mergeCell ref="H71:H72"/>
    <mergeCell ref="I71:I72"/>
    <mergeCell ref="AV69:AV70"/>
    <mergeCell ref="AW69:AW70"/>
    <mergeCell ref="AX69:AX70"/>
    <mergeCell ref="AJ69:AJ70"/>
    <mergeCell ref="AK69:AK70"/>
    <mergeCell ref="AL69:AL70"/>
    <mergeCell ref="AM69:AM70"/>
    <mergeCell ref="AN69:AN70"/>
    <mergeCell ref="AO69:AO70"/>
    <mergeCell ref="AD69:AD70"/>
    <mergeCell ref="AE69:AE70"/>
    <mergeCell ref="AF69:AF70"/>
    <mergeCell ref="AG69:AG70"/>
    <mergeCell ref="AH69:AH70"/>
    <mergeCell ref="AI69:AI70"/>
    <mergeCell ref="X69:X70"/>
    <mergeCell ref="Y69:Y70"/>
    <mergeCell ref="Z69:Z70"/>
    <mergeCell ref="AY69:AY70"/>
    <mergeCell ref="AZ69:AZ70"/>
    <mergeCell ref="BA69:BA70"/>
    <mergeCell ref="AP69:AP70"/>
    <mergeCell ref="AQ69:AQ70"/>
    <mergeCell ref="AR69:AR70"/>
    <mergeCell ref="AS69:AS70"/>
    <mergeCell ref="AT69:AT70"/>
    <mergeCell ref="AU69:AU70"/>
    <mergeCell ref="AA69:AA70"/>
    <mergeCell ref="AB69:AB70"/>
    <mergeCell ref="AC69:AC70"/>
    <mergeCell ref="R69:R70"/>
    <mergeCell ref="S69:S70"/>
    <mergeCell ref="T69:T70"/>
    <mergeCell ref="U69:U70"/>
    <mergeCell ref="V69:V70"/>
    <mergeCell ref="W69:W70"/>
    <mergeCell ref="L69:L70"/>
    <mergeCell ref="M69:M70"/>
    <mergeCell ref="N69:N70"/>
    <mergeCell ref="O69:O70"/>
    <mergeCell ref="P69:P70"/>
    <mergeCell ref="Q69:Q70"/>
    <mergeCell ref="AZ67:AZ68"/>
    <mergeCell ref="BA67:BA68"/>
    <mergeCell ref="D69:D70"/>
    <mergeCell ref="E69:E70"/>
    <mergeCell ref="F69:F70"/>
    <mergeCell ref="G69:G70"/>
    <mergeCell ref="H69:H70"/>
    <mergeCell ref="I69:I70"/>
    <mergeCell ref="J69:J70"/>
    <mergeCell ref="K69:K70"/>
    <mergeCell ref="AT67:AT68"/>
    <mergeCell ref="AU67:AU68"/>
    <mergeCell ref="AV67:AV68"/>
    <mergeCell ref="AW67:AW68"/>
    <mergeCell ref="AX67:AX68"/>
    <mergeCell ref="AY67:AY68"/>
    <mergeCell ref="AN67:AN68"/>
    <mergeCell ref="AO67:AO68"/>
    <mergeCell ref="AP67:AP68"/>
    <mergeCell ref="AQ67:AQ68"/>
    <mergeCell ref="AR67:AR68"/>
    <mergeCell ref="AS67:AS68"/>
    <mergeCell ref="AH67:AH68"/>
    <mergeCell ref="AI67:AI68"/>
    <mergeCell ref="AJ67:AJ68"/>
    <mergeCell ref="AK67:AK68"/>
    <mergeCell ref="AL67:AL68"/>
    <mergeCell ref="AM67:AM68"/>
    <mergeCell ref="AB67:AB68"/>
    <mergeCell ref="AC67:AC68"/>
    <mergeCell ref="AD67:AD68"/>
    <mergeCell ref="AE67:AE68"/>
    <mergeCell ref="AF67:AF68"/>
    <mergeCell ref="AG67:AG68"/>
    <mergeCell ref="V67:V68"/>
    <mergeCell ref="W67:W68"/>
    <mergeCell ref="X67:X68"/>
    <mergeCell ref="Y67:Y68"/>
    <mergeCell ref="Z67:Z68"/>
    <mergeCell ref="AA67:AA68"/>
    <mergeCell ref="P67:P68"/>
    <mergeCell ref="Q67:Q68"/>
    <mergeCell ref="R67:R68"/>
    <mergeCell ref="S67:S68"/>
    <mergeCell ref="T67:T68"/>
    <mergeCell ref="U67:U68"/>
    <mergeCell ref="J67:J68"/>
    <mergeCell ref="K67:K68"/>
    <mergeCell ref="L67:L68"/>
    <mergeCell ref="M67:M68"/>
    <mergeCell ref="N67:N68"/>
    <mergeCell ref="O67:O68"/>
    <mergeCell ref="D67:D68"/>
    <mergeCell ref="E67:E68"/>
    <mergeCell ref="F67:F68"/>
    <mergeCell ref="G67:G68"/>
    <mergeCell ref="H67:H68"/>
    <mergeCell ref="I67:I68"/>
    <mergeCell ref="AV65:AV66"/>
    <mergeCell ref="AW65:AW66"/>
    <mergeCell ref="AX65:AX66"/>
    <mergeCell ref="AJ65:AJ66"/>
    <mergeCell ref="AK65:AK66"/>
    <mergeCell ref="AL65:AL66"/>
    <mergeCell ref="AM65:AM66"/>
    <mergeCell ref="AN65:AN66"/>
    <mergeCell ref="AO65:AO66"/>
    <mergeCell ref="AD65:AD66"/>
    <mergeCell ref="AE65:AE66"/>
    <mergeCell ref="AF65:AF66"/>
    <mergeCell ref="AG65:AG66"/>
    <mergeCell ref="AH65:AH66"/>
    <mergeCell ref="AI65:AI66"/>
    <mergeCell ref="X65:X66"/>
    <mergeCell ref="Y65:Y66"/>
    <mergeCell ref="Z65:Z66"/>
    <mergeCell ref="AY65:AY66"/>
    <mergeCell ref="AZ65:AZ66"/>
    <mergeCell ref="BA65:BA66"/>
    <mergeCell ref="AP65:AP66"/>
    <mergeCell ref="AQ65:AQ66"/>
    <mergeCell ref="AR65:AR66"/>
    <mergeCell ref="AS65:AS66"/>
    <mergeCell ref="AT65:AT66"/>
    <mergeCell ref="AU65:AU66"/>
    <mergeCell ref="AA65:AA66"/>
    <mergeCell ref="AB65:AB66"/>
    <mergeCell ref="AC65:AC66"/>
    <mergeCell ref="R65:R66"/>
    <mergeCell ref="S65:S66"/>
    <mergeCell ref="T65:T66"/>
    <mergeCell ref="U65:U66"/>
    <mergeCell ref="V65:V66"/>
    <mergeCell ref="W65:W66"/>
    <mergeCell ref="L65:L66"/>
    <mergeCell ref="M65:M66"/>
    <mergeCell ref="N65:N66"/>
    <mergeCell ref="O65:O66"/>
    <mergeCell ref="P65:P66"/>
    <mergeCell ref="Q65:Q66"/>
    <mergeCell ref="AZ63:AZ64"/>
    <mergeCell ref="BA63:BA64"/>
    <mergeCell ref="D65:D66"/>
    <mergeCell ref="E65:E66"/>
    <mergeCell ref="F65:F66"/>
    <mergeCell ref="G65:G66"/>
    <mergeCell ref="H65:H66"/>
    <mergeCell ref="I65:I66"/>
    <mergeCell ref="J65:J66"/>
    <mergeCell ref="K65:K66"/>
    <mergeCell ref="AT63:AT64"/>
    <mergeCell ref="AU63:AU64"/>
    <mergeCell ref="AV63:AV64"/>
    <mergeCell ref="AW63:AW64"/>
    <mergeCell ref="AX63:AX64"/>
    <mergeCell ref="AY63:AY64"/>
    <mergeCell ref="AN63:AN64"/>
    <mergeCell ref="AO63:AO64"/>
    <mergeCell ref="AP63:AP64"/>
    <mergeCell ref="AQ63:AQ64"/>
    <mergeCell ref="AR63:AR64"/>
    <mergeCell ref="AS63:AS64"/>
    <mergeCell ref="AH63:AH64"/>
    <mergeCell ref="AI63:AI64"/>
    <mergeCell ref="AJ63:AJ64"/>
    <mergeCell ref="AK63:AK64"/>
    <mergeCell ref="AL63:AL64"/>
    <mergeCell ref="AM63:AM64"/>
    <mergeCell ref="AB63:AB64"/>
    <mergeCell ref="AC63:AC64"/>
    <mergeCell ref="AD63:AD64"/>
    <mergeCell ref="AE63:AE64"/>
    <mergeCell ref="AF63:AF64"/>
    <mergeCell ref="AG63:AG64"/>
    <mergeCell ref="V63:V64"/>
    <mergeCell ref="W63:W64"/>
    <mergeCell ref="X63:X64"/>
    <mergeCell ref="Y63:Y64"/>
    <mergeCell ref="Z63:Z64"/>
    <mergeCell ref="AA63:AA64"/>
    <mergeCell ref="P63:P64"/>
    <mergeCell ref="Q63:Q64"/>
    <mergeCell ref="R63:R64"/>
    <mergeCell ref="S63:S64"/>
    <mergeCell ref="T63:T64"/>
    <mergeCell ref="U63:U64"/>
    <mergeCell ref="J63:J64"/>
    <mergeCell ref="K63:K64"/>
    <mergeCell ref="L63:L64"/>
    <mergeCell ref="M63:M64"/>
    <mergeCell ref="N63:N64"/>
    <mergeCell ref="O63:O64"/>
    <mergeCell ref="D63:D64"/>
    <mergeCell ref="E63:E64"/>
    <mergeCell ref="F63:F64"/>
    <mergeCell ref="G63:G64"/>
    <mergeCell ref="H63:H64"/>
    <mergeCell ref="I63:I64"/>
    <mergeCell ref="AV61:AV62"/>
    <mergeCell ref="AW61:AW62"/>
    <mergeCell ref="AX61:AX62"/>
    <mergeCell ref="AJ61:AJ62"/>
    <mergeCell ref="AK61:AK62"/>
    <mergeCell ref="AL61:AL62"/>
    <mergeCell ref="AM61:AM62"/>
    <mergeCell ref="AN61:AN62"/>
    <mergeCell ref="AO61:AO62"/>
    <mergeCell ref="AD61:AD62"/>
    <mergeCell ref="AE61:AE62"/>
    <mergeCell ref="AF61:AF62"/>
    <mergeCell ref="AG61:AG62"/>
    <mergeCell ref="AH61:AH62"/>
    <mergeCell ref="AI61:AI62"/>
    <mergeCell ref="X61:X62"/>
    <mergeCell ref="Y61:Y62"/>
    <mergeCell ref="Z61:Z62"/>
    <mergeCell ref="AY61:AY62"/>
    <mergeCell ref="AZ61:AZ62"/>
    <mergeCell ref="BA61:BA62"/>
    <mergeCell ref="AP61:AP62"/>
    <mergeCell ref="AQ61:AQ62"/>
    <mergeCell ref="AR61:AR62"/>
    <mergeCell ref="AS61:AS62"/>
    <mergeCell ref="AT61:AT62"/>
    <mergeCell ref="AU61:AU62"/>
    <mergeCell ref="AA61:AA62"/>
    <mergeCell ref="AB61:AB62"/>
    <mergeCell ref="AC61:AC62"/>
    <mergeCell ref="R61:R62"/>
    <mergeCell ref="S61:S62"/>
    <mergeCell ref="T61:T62"/>
    <mergeCell ref="U61:U62"/>
    <mergeCell ref="V61:V62"/>
    <mergeCell ref="W61:W62"/>
    <mergeCell ref="L61:L62"/>
    <mergeCell ref="M61:M62"/>
    <mergeCell ref="N61:N62"/>
    <mergeCell ref="O61:O62"/>
    <mergeCell ref="P61:P62"/>
    <mergeCell ref="Q61:Q62"/>
    <mergeCell ref="AZ59:AZ60"/>
    <mergeCell ref="BA59:BA60"/>
    <mergeCell ref="D61:D62"/>
    <mergeCell ref="E61:E62"/>
    <mergeCell ref="F61:F62"/>
    <mergeCell ref="G61:G62"/>
    <mergeCell ref="H61:H62"/>
    <mergeCell ref="I61:I62"/>
    <mergeCell ref="J61:J62"/>
    <mergeCell ref="K61:K62"/>
    <mergeCell ref="AT59:AT60"/>
    <mergeCell ref="AU59:AU60"/>
    <mergeCell ref="AV59:AV60"/>
    <mergeCell ref="AW59:AW60"/>
    <mergeCell ref="AX59:AX60"/>
    <mergeCell ref="AY59:AY60"/>
    <mergeCell ref="AN59:AN60"/>
    <mergeCell ref="AO59:AO60"/>
    <mergeCell ref="AP59:AP60"/>
    <mergeCell ref="AQ59:AQ60"/>
    <mergeCell ref="AR59:AR60"/>
    <mergeCell ref="AS59:AS60"/>
    <mergeCell ref="AH59:AH60"/>
    <mergeCell ref="AI59:AI60"/>
    <mergeCell ref="AJ59:AJ60"/>
    <mergeCell ref="AK59:AK60"/>
    <mergeCell ref="AL59:AL60"/>
    <mergeCell ref="AM59:AM60"/>
    <mergeCell ref="AB59:AB60"/>
    <mergeCell ref="AC59:AC60"/>
    <mergeCell ref="AD59:AD60"/>
    <mergeCell ref="AE59:AE60"/>
    <mergeCell ref="AF59:AF60"/>
    <mergeCell ref="AG59:AG60"/>
    <mergeCell ref="V59:V60"/>
    <mergeCell ref="W59:W60"/>
    <mergeCell ref="X59:X60"/>
    <mergeCell ref="Y59:Y60"/>
    <mergeCell ref="Z59:Z60"/>
    <mergeCell ref="AA59:AA60"/>
    <mergeCell ref="P59:P60"/>
    <mergeCell ref="Q59:Q60"/>
    <mergeCell ref="R59:R60"/>
    <mergeCell ref="S59:S60"/>
    <mergeCell ref="T59:T60"/>
    <mergeCell ref="U59:U60"/>
    <mergeCell ref="J59:J60"/>
    <mergeCell ref="K59:K60"/>
    <mergeCell ref="L59:L60"/>
    <mergeCell ref="M59:M60"/>
    <mergeCell ref="N59:N60"/>
    <mergeCell ref="O59:O60"/>
    <mergeCell ref="D59:D60"/>
    <mergeCell ref="E59:E60"/>
    <mergeCell ref="F59:F60"/>
    <mergeCell ref="G59:G60"/>
    <mergeCell ref="H59:H60"/>
    <mergeCell ref="I59:I60"/>
    <mergeCell ref="AV57:AV58"/>
    <mergeCell ref="AW57:AW58"/>
    <mergeCell ref="AX57:AX58"/>
    <mergeCell ref="AJ57:AJ58"/>
    <mergeCell ref="AK57:AK58"/>
    <mergeCell ref="AL57:AL58"/>
    <mergeCell ref="AM57:AM58"/>
    <mergeCell ref="AN57:AN58"/>
    <mergeCell ref="AO57:AO58"/>
    <mergeCell ref="AD57:AD58"/>
    <mergeCell ref="AE57:AE58"/>
    <mergeCell ref="AF57:AF58"/>
    <mergeCell ref="AG57:AG58"/>
    <mergeCell ref="AH57:AH58"/>
    <mergeCell ref="AI57:AI58"/>
    <mergeCell ref="X57:X58"/>
    <mergeCell ref="Y57:Y58"/>
    <mergeCell ref="Z57:Z58"/>
    <mergeCell ref="W57:W58"/>
    <mergeCell ref="AY57:AY58"/>
    <mergeCell ref="AZ57:AZ58"/>
    <mergeCell ref="BA57:BA58"/>
    <mergeCell ref="AP57:AP58"/>
    <mergeCell ref="AQ57:AQ58"/>
    <mergeCell ref="AR57:AR58"/>
    <mergeCell ref="AS57:AS58"/>
    <mergeCell ref="AT57:AT58"/>
    <mergeCell ref="AU57:AU58"/>
    <mergeCell ref="L57:L58"/>
    <mergeCell ref="M57:M58"/>
    <mergeCell ref="N57:N58"/>
    <mergeCell ref="O57:O58"/>
    <mergeCell ref="P57:P58"/>
    <mergeCell ref="Q57:Q58"/>
    <mergeCell ref="AQ56:AS56"/>
    <mergeCell ref="AU56:AW56"/>
    <mergeCell ref="D57:D58"/>
    <mergeCell ref="E57:E58"/>
    <mergeCell ref="F57:F58"/>
    <mergeCell ref="G57:G58"/>
    <mergeCell ref="H57:H58"/>
    <mergeCell ref="I57:I58"/>
    <mergeCell ref="J57:J58"/>
    <mergeCell ref="K57:K58"/>
    <mergeCell ref="AA57:AA58"/>
    <mergeCell ref="AB57:AB58"/>
    <mergeCell ref="AC57:AC58"/>
    <mergeCell ref="R57:R58"/>
    <mergeCell ref="S57:S58"/>
    <mergeCell ref="T57:T58"/>
    <mergeCell ref="U57:U58"/>
    <mergeCell ref="V57:V58"/>
    <mergeCell ref="AU39:AW39"/>
    <mergeCell ref="K56:M56"/>
    <mergeCell ref="O56:Q56"/>
    <mergeCell ref="S56:U56"/>
    <mergeCell ref="W56:Y56"/>
    <mergeCell ref="AA56:AC56"/>
    <mergeCell ref="AE56:AG56"/>
    <mergeCell ref="AI56:AK56"/>
    <mergeCell ref="AM56:AO56"/>
    <mergeCell ref="K39:M39"/>
    <mergeCell ref="O39:Q39"/>
    <mergeCell ref="S39:U39"/>
    <mergeCell ref="W39:Y39"/>
    <mergeCell ref="AA39:AC39"/>
    <mergeCell ref="AE39:AG39"/>
    <mergeCell ref="AI39:AK39"/>
    <mergeCell ref="AM39:AO39"/>
    <mergeCell ref="AQ39:AS39"/>
    <mergeCell ref="B37:BA37"/>
    <mergeCell ref="A38:B38"/>
    <mergeCell ref="K38:M38"/>
    <mergeCell ref="O38:Q38"/>
    <mergeCell ref="S38:U38"/>
    <mergeCell ref="W38:Y38"/>
    <mergeCell ref="AA38:AC38"/>
    <mergeCell ref="AE38:AG38"/>
    <mergeCell ref="AI38:AK38"/>
    <mergeCell ref="AM38:AO38"/>
    <mergeCell ref="AQ38:AS38"/>
    <mergeCell ref="AU38:AW38"/>
    <mergeCell ref="AV34:AV36"/>
    <mergeCell ref="AW34:AW36"/>
    <mergeCell ref="AX34:AX36"/>
    <mergeCell ref="AY34:AY36"/>
    <mergeCell ref="AZ34:AZ36"/>
    <mergeCell ref="BA34:BA36"/>
    <mergeCell ref="AP34:AP36"/>
    <mergeCell ref="AQ34:AQ36"/>
    <mergeCell ref="AR34:AR36"/>
    <mergeCell ref="AS34:AS36"/>
    <mergeCell ref="AT34:AT36"/>
    <mergeCell ref="AU34:AU36"/>
    <mergeCell ref="AQ33:AS33"/>
    <mergeCell ref="AU33:AW33"/>
    <mergeCell ref="D34:D36"/>
    <mergeCell ref="E34:E36"/>
    <mergeCell ref="F34:F36"/>
    <mergeCell ref="G34:G36"/>
    <mergeCell ref="H34:H36"/>
    <mergeCell ref="I34:I36"/>
    <mergeCell ref="J34:J36"/>
    <mergeCell ref="K34:K36"/>
    <mergeCell ref="X34:X36"/>
    <mergeCell ref="Y34:Y36"/>
    <mergeCell ref="Z34:Z36"/>
    <mergeCell ref="AA34:AA36"/>
    <mergeCell ref="AB34:AB36"/>
    <mergeCell ref="AC34:AC36"/>
    <mergeCell ref="R34:R36"/>
    <mergeCell ref="S34:S36"/>
    <mergeCell ref="T34:T36"/>
    <mergeCell ref="U34:U36"/>
    <mergeCell ref="V34:V36"/>
    <mergeCell ref="W34:W36"/>
    <mergeCell ref="AJ34:AJ36"/>
    <mergeCell ref="AK34:AK36"/>
    <mergeCell ref="K33:M33"/>
    <mergeCell ref="O33:Q33"/>
    <mergeCell ref="S33:U33"/>
    <mergeCell ref="W33:Y33"/>
    <mergeCell ref="AA33:AC33"/>
    <mergeCell ref="AE33:AG33"/>
    <mergeCell ref="AI33:AK33"/>
    <mergeCell ref="AM33:AO33"/>
    <mergeCell ref="L34:L36"/>
    <mergeCell ref="M34:M36"/>
    <mergeCell ref="N34:N36"/>
    <mergeCell ref="O34:O36"/>
    <mergeCell ref="P34:P36"/>
    <mergeCell ref="Q34:Q36"/>
    <mergeCell ref="AL34:AL36"/>
    <mergeCell ref="AM34:AM36"/>
    <mergeCell ref="AN34:AN36"/>
    <mergeCell ref="AO34:AO36"/>
    <mergeCell ref="AD34:AD36"/>
    <mergeCell ref="AE34:AE36"/>
    <mergeCell ref="AF34:AF36"/>
    <mergeCell ref="AG34:AG36"/>
    <mergeCell ref="AH34:AH36"/>
    <mergeCell ref="AI34:AI36"/>
    <mergeCell ref="AQ26:AS26"/>
    <mergeCell ref="AU26:AW26"/>
    <mergeCell ref="K27:M27"/>
    <mergeCell ref="O27:Q27"/>
    <mergeCell ref="S27:U27"/>
    <mergeCell ref="W27:Y27"/>
    <mergeCell ref="AA27:AC27"/>
    <mergeCell ref="AE27:AG27"/>
    <mergeCell ref="AI27:AK27"/>
    <mergeCell ref="AM27:AO27"/>
    <mergeCell ref="AQ27:AS27"/>
    <mergeCell ref="AU27:AW27"/>
    <mergeCell ref="A26:B26"/>
    <mergeCell ref="K26:M26"/>
    <mergeCell ref="O26:Q26"/>
    <mergeCell ref="S26:U26"/>
    <mergeCell ref="W26:Y26"/>
    <mergeCell ref="AA26:AC26"/>
    <mergeCell ref="AE26:AG26"/>
    <mergeCell ref="AI26:AK26"/>
    <mergeCell ref="AM26:AO26"/>
    <mergeCell ref="AY19:AY24"/>
    <mergeCell ref="C21:C24"/>
    <mergeCell ref="I19:I24"/>
    <mergeCell ref="J19:J24"/>
    <mergeCell ref="O19:O24"/>
    <mergeCell ref="P19:P24"/>
    <mergeCell ref="Q19:Q24"/>
    <mergeCell ref="R19:R24"/>
    <mergeCell ref="B25:BA25"/>
    <mergeCell ref="AU17:AW17"/>
    <mergeCell ref="D19:D24"/>
    <mergeCell ref="E19:E24"/>
    <mergeCell ref="F19:F24"/>
    <mergeCell ref="G19:G24"/>
    <mergeCell ref="H19:H24"/>
    <mergeCell ref="S19:S24"/>
    <mergeCell ref="T19:T24"/>
    <mergeCell ref="U19:U24"/>
    <mergeCell ref="V19:V24"/>
    <mergeCell ref="K17:M17"/>
    <mergeCell ref="O17:Q17"/>
    <mergeCell ref="S17:U17"/>
    <mergeCell ref="W17:Y17"/>
    <mergeCell ref="AA17:AC17"/>
    <mergeCell ref="AE17:AG17"/>
    <mergeCell ref="AI17:AK17"/>
    <mergeCell ref="AM17:AO17"/>
    <mergeCell ref="AQ17:AS17"/>
    <mergeCell ref="AE12:AG12"/>
    <mergeCell ref="AI12:AK12"/>
    <mergeCell ref="AM12:AO12"/>
    <mergeCell ref="AQ12:AS12"/>
    <mergeCell ref="AU12:AW12"/>
    <mergeCell ref="K13:M13"/>
    <mergeCell ref="O13:Q13"/>
    <mergeCell ref="S13:U13"/>
    <mergeCell ref="W13:Y13"/>
    <mergeCell ref="AA13:AC13"/>
    <mergeCell ref="AE13:AG13"/>
    <mergeCell ref="AI13:AK13"/>
    <mergeCell ref="AM13:AO13"/>
    <mergeCell ref="AQ13:AS13"/>
    <mergeCell ref="AU13:AW13"/>
    <mergeCell ref="A12:B12"/>
    <mergeCell ref="K12:M12"/>
    <mergeCell ref="O12:Q12"/>
    <mergeCell ref="S12:U12"/>
    <mergeCell ref="W12:Y12"/>
    <mergeCell ref="AA12:AC12"/>
    <mergeCell ref="AW9:AW10"/>
    <mergeCell ref="AX9:AX10"/>
    <mergeCell ref="AY9:AY10"/>
    <mergeCell ref="AB9:AB10"/>
    <mergeCell ref="AC9:AC10"/>
    <mergeCell ref="AD9:AD10"/>
    <mergeCell ref="S9:S10"/>
    <mergeCell ref="T9:T10"/>
    <mergeCell ref="U9:U10"/>
    <mergeCell ref="V9:V10"/>
    <mergeCell ref="W9:W10"/>
    <mergeCell ref="X9:X10"/>
    <mergeCell ref="M9:M10"/>
    <mergeCell ref="N9:N10"/>
    <mergeCell ref="O9:O10"/>
    <mergeCell ref="P9:P10"/>
    <mergeCell ref="Q9:Q10"/>
    <mergeCell ref="R9:R10"/>
    <mergeCell ref="B11:BA11"/>
    <mergeCell ref="AQ9:AQ10"/>
    <mergeCell ref="AR9:AR10"/>
    <mergeCell ref="AS9:AS10"/>
    <mergeCell ref="AT9:AT10"/>
    <mergeCell ref="AU9:AU10"/>
    <mergeCell ref="AV9:AV10"/>
    <mergeCell ref="AK9:AK10"/>
    <mergeCell ref="AL9:AL10"/>
    <mergeCell ref="AM9:AM10"/>
    <mergeCell ref="AN9:AN10"/>
    <mergeCell ref="AO9:AO10"/>
    <mergeCell ref="AP9:AP10"/>
    <mergeCell ref="AE9:AE10"/>
    <mergeCell ref="AF9:AF10"/>
    <mergeCell ref="AG9:AG10"/>
    <mergeCell ref="AH9:AH10"/>
    <mergeCell ref="AI9:AI10"/>
    <mergeCell ref="AJ9:AJ10"/>
    <mergeCell ref="Y9:Y10"/>
    <mergeCell ref="Z9:Z10"/>
    <mergeCell ref="AA9:AA10"/>
    <mergeCell ref="AQ7:AX7"/>
    <mergeCell ref="AY7:BA8"/>
    <mergeCell ref="F8:F10"/>
    <mergeCell ref="G8:I8"/>
    <mergeCell ref="J8:J10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8:AX8"/>
    <mergeCell ref="G9:G10"/>
    <mergeCell ref="H9:H10"/>
    <mergeCell ref="I9:I10"/>
    <mergeCell ref="K9:K10"/>
    <mergeCell ref="L9:L10"/>
    <mergeCell ref="AZ9:AZ10"/>
    <mergeCell ref="BA9:BA10"/>
    <mergeCell ref="A7:A10"/>
    <mergeCell ref="B7:B10"/>
    <mergeCell ref="C7:C10"/>
    <mergeCell ref="D7:E9"/>
    <mergeCell ref="F7:J7"/>
    <mergeCell ref="K7:R7"/>
    <mergeCell ref="S7:Z7"/>
    <mergeCell ref="AA7:AH7"/>
    <mergeCell ref="AI7:AP7"/>
  </mergeCells>
  <printOptions horizontalCentered="1" gridLinesSet="0"/>
  <pageMargins left="0" right="0" top="0.59055118110236227" bottom="0" header="0.19685039370078741" footer="0"/>
  <pageSetup paperSize="9" scale="33" fitToWidth="420" fitToHeight="297" orientation="landscape" blackAndWhite="1" r:id="rId1"/>
  <headerFooter alignWithMargins="0">
    <oddFooter>&amp;R&amp;P</oddFooter>
  </headerFooter>
  <rowBreaks count="2" manualBreakCount="2">
    <brk id="36" max="52" man="1"/>
    <brk id="55" max="5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1"/>
  <sheetViews>
    <sheetView showGridLines="0" tabSelected="1" view="pageBreakPreview" topLeftCell="A52" zoomScale="55" zoomScaleNormal="50" zoomScaleSheetLayoutView="55" workbookViewId="0">
      <selection activeCell="B58" sqref="B58"/>
    </sheetView>
  </sheetViews>
  <sheetFormatPr defaultColWidth="9.21875" defaultRowHeight="13.2" x14ac:dyDescent="0.25"/>
  <cols>
    <col min="1" max="1" width="14.77734375" style="83" customWidth="1"/>
    <col min="2" max="2" width="79.77734375" style="83" customWidth="1"/>
    <col min="3" max="3" width="14.77734375" style="83" customWidth="1"/>
    <col min="4" max="4" width="8.44140625" style="83" customWidth="1"/>
    <col min="5" max="5" width="9.5546875" style="83" customWidth="1"/>
    <col min="6" max="9" width="6.77734375" style="83" customWidth="1"/>
    <col min="10" max="10" width="9.5546875" style="83" customWidth="1"/>
    <col min="11" max="12" width="4.77734375" style="83" customWidth="1"/>
    <col min="13" max="13" width="6" style="83" customWidth="1"/>
    <col min="14" max="16" width="4.77734375" style="83" customWidth="1"/>
    <col min="17" max="17" width="6.21875" style="83" customWidth="1"/>
    <col min="18" max="18" width="7.21875" style="83" customWidth="1"/>
    <col min="19" max="20" width="4.77734375" style="83" customWidth="1"/>
    <col min="21" max="21" width="6.21875" style="83" customWidth="1"/>
    <col min="22" max="22" width="7.5546875" style="83" customWidth="1"/>
    <col min="23" max="24" width="4.77734375" style="83" customWidth="1"/>
    <col min="25" max="25" width="6.21875" style="83" customWidth="1"/>
    <col min="26" max="29" width="4.77734375" style="83" customWidth="1"/>
    <col min="30" max="30" width="6.44140625" style="83" customWidth="1"/>
    <col min="31" max="33" width="4.77734375" style="83" customWidth="1"/>
    <col min="34" max="34" width="6.21875" style="83" customWidth="1"/>
    <col min="35" max="40" width="4.77734375" style="83" customWidth="1"/>
    <col min="41" max="41" width="5.77734375" style="83" customWidth="1"/>
    <col min="42" max="50" width="4.77734375" style="83" customWidth="1"/>
    <col min="51" max="51" width="8.5546875" style="83" customWidth="1"/>
    <col min="52" max="52" width="5.77734375" style="83" customWidth="1"/>
    <col min="53" max="53" width="7.77734375" style="83" customWidth="1"/>
    <col min="54" max="16384" width="9.21875" style="83"/>
  </cols>
  <sheetData>
    <row r="1" spans="1:53" x14ac:dyDescent="0.25">
      <c r="C1" s="674" t="s">
        <v>360</v>
      </c>
      <c r="D1" s="674"/>
      <c r="E1" s="674"/>
      <c r="F1" s="674"/>
      <c r="G1" s="674"/>
      <c r="H1" s="674"/>
      <c r="I1" s="674"/>
      <c r="J1" s="674"/>
      <c r="K1" s="674"/>
      <c r="L1" s="674"/>
      <c r="M1" s="674"/>
      <c r="N1" s="674"/>
      <c r="O1" s="674"/>
      <c r="P1" s="674"/>
      <c r="Q1" s="674"/>
      <c r="R1" s="674"/>
      <c r="S1" s="674"/>
      <c r="T1" s="674"/>
      <c r="U1" s="674"/>
      <c r="V1" s="674"/>
      <c r="W1" s="674"/>
      <c r="X1" s="674"/>
      <c r="Y1" s="674"/>
      <c r="Z1" s="674"/>
      <c r="AA1" s="674"/>
      <c r="AB1" s="674"/>
      <c r="AC1" s="674"/>
      <c r="AD1" s="674"/>
      <c r="AE1" s="674"/>
      <c r="AF1" s="674"/>
      <c r="AG1" s="674"/>
      <c r="AH1" s="674"/>
      <c r="AI1" s="674"/>
      <c r="AJ1" s="674"/>
      <c r="AK1" s="674"/>
      <c r="AL1" s="674"/>
      <c r="AM1" s="674"/>
      <c r="AN1" s="674"/>
      <c r="AO1" s="674"/>
      <c r="AP1" s="674"/>
      <c r="AQ1" s="674"/>
      <c r="AR1" s="674"/>
      <c r="AS1" s="674"/>
      <c r="AT1" s="674"/>
    </row>
    <row r="2" spans="1:53" x14ac:dyDescent="0.25">
      <c r="C2" s="674"/>
      <c r="D2" s="674"/>
      <c r="E2" s="674"/>
      <c r="F2" s="674"/>
      <c r="G2" s="674"/>
      <c r="H2" s="674"/>
      <c r="I2" s="674"/>
      <c r="J2" s="674"/>
      <c r="K2" s="674"/>
      <c r="L2" s="674"/>
      <c r="M2" s="674"/>
      <c r="N2" s="674"/>
      <c r="O2" s="674"/>
      <c r="P2" s="674"/>
      <c r="Q2" s="674"/>
      <c r="R2" s="674"/>
      <c r="S2" s="674"/>
      <c r="T2" s="674"/>
      <c r="U2" s="674"/>
      <c r="V2" s="674"/>
      <c r="W2" s="674"/>
      <c r="X2" s="674"/>
      <c r="Y2" s="674"/>
      <c r="Z2" s="674"/>
      <c r="AA2" s="674"/>
      <c r="AB2" s="674"/>
      <c r="AC2" s="674"/>
      <c r="AD2" s="674"/>
      <c r="AE2" s="674"/>
      <c r="AF2" s="674"/>
      <c r="AG2" s="674"/>
      <c r="AH2" s="674"/>
      <c r="AI2" s="674"/>
      <c r="AJ2" s="674"/>
      <c r="AK2" s="674"/>
      <c r="AL2" s="674"/>
      <c r="AM2" s="674"/>
      <c r="AN2" s="674"/>
      <c r="AO2" s="674"/>
      <c r="AP2" s="674"/>
      <c r="AQ2" s="674"/>
      <c r="AR2" s="674"/>
      <c r="AS2" s="674"/>
      <c r="AT2" s="674"/>
    </row>
    <row r="3" spans="1:53" ht="22.8" x14ac:dyDescent="0.4">
      <c r="C3" s="438"/>
    </row>
    <row r="4" spans="1:53" ht="51" customHeight="1" x14ac:dyDescent="0.5">
      <c r="B4" s="91"/>
      <c r="C4" s="439" t="s">
        <v>232</v>
      </c>
      <c r="D4" s="440"/>
      <c r="F4" s="440"/>
      <c r="G4" s="440" t="s">
        <v>361</v>
      </c>
      <c r="H4" s="440"/>
      <c r="I4" s="440"/>
      <c r="J4" s="440"/>
      <c r="K4" s="440"/>
      <c r="L4" s="440"/>
      <c r="M4" s="440"/>
      <c r="N4" s="440"/>
      <c r="O4" s="440"/>
      <c r="P4" s="440"/>
      <c r="Q4" s="440"/>
      <c r="R4" s="440"/>
      <c r="S4" s="440"/>
      <c r="T4" s="440"/>
      <c r="U4" s="440"/>
      <c r="V4" s="440"/>
      <c r="W4" s="440"/>
      <c r="X4" s="440"/>
      <c r="Y4" s="440"/>
      <c r="Z4" s="440"/>
      <c r="AA4" s="440"/>
      <c r="AB4" s="440"/>
      <c r="AC4" s="440"/>
      <c r="AD4" s="440"/>
      <c r="AE4" s="440"/>
      <c r="AF4" s="440"/>
      <c r="AG4" s="440"/>
      <c r="AH4" s="440"/>
      <c r="AI4" s="440"/>
      <c r="AJ4" s="440"/>
      <c r="AK4" s="440"/>
      <c r="AL4" s="440"/>
      <c r="AM4" s="440"/>
      <c r="AN4" s="440"/>
      <c r="AO4" s="440"/>
      <c r="AP4" s="440"/>
    </row>
    <row r="5" spans="1:53" ht="42" customHeight="1" x14ac:dyDescent="0.25">
      <c r="U5" s="441"/>
    </row>
    <row r="6" spans="1:53" ht="81.75" customHeight="1" thickBot="1" x14ac:dyDescent="0.3">
      <c r="U6" s="441"/>
    </row>
    <row r="7" spans="1:53" s="86" customFormat="1" ht="42" customHeight="1" thickBot="1" x14ac:dyDescent="0.35">
      <c r="A7" s="567" t="s">
        <v>99</v>
      </c>
      <c r="B7" s="574" t="s">
        <v>113</v>
      </c>
      <c r="C7" s="534" t="s">
        <v>48</v>
      </c>
      <c r="D7" s="554" t="s">
        <v>118</v>
      </c>
      <c r="E7" s="555"/>
      <c r="F7" s="648" t="s">
        <v>88</v>
      </c>
      <c r="G7" s="649"/>
      <c r="H7" s="649"/>
      <c r="I7" s="649"/>
      <c r="J7" s="650"/>
      <c r="K7" s="571" t="s">
        <v>93</v>
      </c>
      <c r="L7" s="572"/>
      <c r="M7" s="572"/>
      <c r="N7" s="572"/>
      <c r="O7" s="572"/>
      <c r="P7" s="572"/>
      <c r="Q7" s="572"/>
      <c r="R7" s="573"/>
      <c r="S7" s="571" t="s">
        <v>94</v>
      </c>
      <c r="T7" s="572"/>
      <c r="U7" s="572"/>
      <c r="V7" s="572"/>
      <c r="W7" s="572"/>
      <c r="X7" s="572"/>
      <c r="Y7" s="572"/>
      <c r="Z7" s="573"/>
      <c r="AA7" s="571" t="s">
        <v>95</v>
      </c>
      <c r="AB7" s="572"/>
      <c r="AC7" s="572"/>
      <c r="AD7" s="572"/>
      <c r="AE7" s="572"/>
      <c r="AF7" s="572"/>
      <c r="AG7" s="572"/>
      <c r="AH7" s="573"/>
      <c r="AI7" s="571" t="s">
        <v>96</v>
      </c>
      <c r="AJ7" s="572"/>
      <c r="AK7" s="572"/>
      <c r="AL7" s="572"/>
      <c r="AM7" s="572"/>
      <c r="AN7" s="572"/>
      <c r="AO7" s="572"/>
      <c r="AP7" s="573"/>
      <c r="AQ7" s="571" t="s">
        <v>261</v>
      </c>
      <c r="AR7" s="572"/>
      <c r="AS7" s="572"/>
      <c r="AT7" s="572"/>
      <c r="AU7" s="572"/>
      <c r="AV7" s="572"/>
      <c r="AW7" s="572"/>
      <c r="AX7" s="573"/>
      <c r="AY7" s="538" t="s">
        <v>105</v>
      </c>
      <c r="AZ7" s="539"/>
      <c r="BA7" s="570"/>
    </row>
    <row r="8" spans="1:53" s="86" customFormat="1" ht="81.75" customHeight="1" thickBot="1" x14ac:dyDescent="0.35">
      <c r="A8" s="568"/>
      <c r="B8" s="575"/>
      <c r="C8" s="535"/>
      <c r="D8" s="556"/>
      <c r="E8" s="557"/>
      <c r="F8" s="563" t="s">
        <v>98</v>
      </c>
      <c r="G8" s="651" t="s">
        <v>89</v>
      </c>
      <c r="H8" s="652"/>
      <c r="I8" s="565"/>
      <c r="J8" s="551" t="s">
        <v>91</v>
      </c>
      <c r="K8" s="646" t="s">
        <v>260</v>
      </c>
      <c r="L8" s="545"/>
      <c r="M8" s="545"/>
      <c r="N8" s="546"/>
      <c r="O8" s="646" t="s">
        <v>275</v>
      </c>
      <c r="P8" s="545"/>
      <c r="Q8" s="545"/>
      <c r="R8" s="546"/>
      <c r="S8" s="646" t="s">
        <v>262</v>
      </c>
      <c r="T8" s="545"/>
      <c r="U8" s="545"/>
      <c r="V8" s="546"/>
      <c r="W8" s="646" t="s">
        <v>276</v>
      </c>
      <c r="X8" s="545"/>
      <c r="Y8" s="545"/>
      <c r="Z8" s="546"/>
      <c r="AA8" s="646" t="s">
        <v>263</v>
      </c>
      <c r="AB8" s="545"/>
      <c r="AC8" s="545"/>
      <c r="AD8" s="546"/>
      <c r="AE8" s="646" t="s">
        <v>277</v>
      </c>
      <c r="AF8" s="545"/>
      <c r="AG8" s="545"/>
      <c r="AH8" s="546"/>
      <c r="AI8" s="646" t="s">
        <v>264</v>
      </c>
      <c r="AJ8" s="545"/>
      <c r="AK8" s="545"/>
      <c r="AL8" s="546"/>
      <c r="AM8" s="646" t="s">
        <v>278</v>
      </c>
      <c r="AN8" s="545"/>
      <c r="AO8" s="545"/>
      <c r="AP8" s="546"/>
      <c r="AQ8" s="646" t="s">
        <v>265</v>
      </c>
      <c r="AR8" s="545"/>
      <c r="AS8" s="545"/>
      <c r="AT8" s="546"/>
      <c r="AU8" s="646" t="s">
        <v>279</v>
      </c>
      <c r="AV8" s="545"/>
      <c r="AW8" s="545"/>
      <c r="AX8" s="546"/>
      <c r="AY8" s="571"/>
      <c r="AZ8" s="572"/>
      <c r="BA8" s="573"/>
    </row>
    <row r="9" spans="1:53" s="86" customFormat="1" ht="32.25" customHeight="1" thickBot="1" x14ac:dyDescent="0.35">
      <c r="A9" s="568"/>
      <c r="B9" s="575"/>
      <c r="C9" s="535"/>
      <c r="D9" s="558"/>
      <c r="E9" s="559"/>
      <c r="F9" s="563"/>
      <c r="G9" s="536" t="s">
        <v>90</v>
      </c>
      <c r="H9" s="543" t="s">
        <v>97</v>
      </c>
      <c r="I9" s="536" t="s">
        <v>92</v>
      </c>
      <c r="J9" s="552"/>
      <c r="K9" s="536" t="s">
        <v>102</v>
      </c>
      <c r="L9" s="543" t="s">
        <v>103</v>
      </c>
      <c r="M9" s="536" t="s">
        <v>104</v>
      </c>
      <c r="N9" s="541" t="s">
        <v>226</v>
      </c>
      <c r="O9" s="536" t="s">
        <v>102</v>
      </c>
      <c r="P9" s="543" t="s">
        <v>103</v>
      </c>
      <c r="Q9" s="536" t="s">
        <v>104</v>
      </c>
      <c r="R9" s="541" t="s">
        <v>226</v>
      </c>
      <c r="S9" s="536" t="s">
        <v>102</v>
      </c>
      <c r="T9" s="543" t="s">
        <v>103</v>
      </c>
      <c r="U9" s="536" t="s">
        <v>104</v>
      </c>
      <c r="V9" s="541" t="s">
        <v>226</v>
      </c>
      <c r="W9" s="536" t="s">
        <v>102</v>
      </c>
      <c r="X9" s="543" t="s">
        <v>103</v>
      </c>
      <c r="Y9" s="536" t="s">
        <v>104</v>
      </c>
      <c r="Z9" s="541" t="s">
        <v>226</v>
      </c>
      <c r="AA9" s="536" t="s">
        <v>102</v>
      </c>
      <c r="AB9" s="543" t="s">
        <v>103</v>
      </c>
      <c r="AC9" s="536" t="s">
        <v>104</v>
      </c>
      <c r="AD9" s="541" t="s">
        <v>226</v>
      </c>
      <c r="AE9" s="536" t="s">
        <v>102</v>
      </c>
      <c r="AF9" s="543" t="s">
        <v>103</v>
      </c>
      <c r="AG9" s="536" t="s">
        <v>104</v>
      </c>
      <c r="AH9" s="541" t="s">
        <v>226</v>
      </c>
      <c r="AI9" s="536" t="s">
        <v>102</v>
      </c>
      <c r="AJ9" s="543" t="s">
        <v>103</v>
      </c>
      <c r="AK9" s="536" t="s">
        <v>104</v>
      </c>
      <c r="AL9" s="541" t="s">
        <v>226</v>
      </c>
      <c r="AM9" s="536" t="s">
        <v>102</v>
      </c>
      <c r="AN9" s="543" t="s">
        <v>103</v>
      </c>
      <c r="AO9" s="536" t="s">
        <v>104</v>
      </c>
      <c r="AP9" s="541" t="s">
        <v>226</v>
      </c>
      <c r="AQ9" s="536" t="s">
        <v>102</v>
      </c>
      <c r="AR9" s="543" t="s">
        <v>103</v>
      </c>
      <c r="AS9" s="536" t="s">
        <v>104</v>
      </c>
      <c r="AT9" s="541" t="s">
        <v>226</v>
      </c>
      <c r="AU9" s="536" t="s">
        <v>102</v>
      </c>
      <c r="AV9" s="543" t="s">
        <v>103</v>
      </c>
      <c r="AW9" s="536" t="s">
        <v>104</v>
      </c>
      <c r="AX9" s="541" t="s">
        <v>226</v>
      </c>
      <c r="AY9" s="535" t="s">
        <v>106</v>
      </c>
      <c r="AZ9" s="534" t="s">
        <v>107</v>
      </c>
      <c r="BA9" s="535" t="s">
        <v>108</v>
      </c>
    </row>
    <row r="10" spans="1:53" s="86" customFormat="1" ht="136.5" customHeight="1" thickBot="1" x14ac:dyDescent="0.35">
      <c r="A10" s="569"/>
      <c r="B10" s="647"/>
      <c r="C10" s="535"/>
      <c r="D10" s="406" t="s">
        <v>242</v>
      </c>
      <c r="E10" s="406" t="s">
        <v>100</v>
      </c>
      <c r="F10" s="564"/>
      <c r="G10" s="537"/>
      <c r="H10" s="544"/>
      <c r="I10" s="537"/>
      <c r="J10" s="553"/>
      <c r="K10" s="537"/>
      <c r="L10" s="544"/>
      <c r="M10" s="537"/>
      <c r="N10" s="542"/>
      <c r="O10" s="537"/>
      <c r="P10" s="544"/>
      <c r="Q10" s="537"/>
      <c r="R10" s="542"/>
      <c r="S10" s="537"/>
      <c r="T10" s="544"/>
      <c r="U10" s="537"/>
      <c r="V10" s="542"/>
      <c r="W10" s="537"/>
      <c r="X10" s="544"/>
      <c r="Y10" s="537"/>
      <c r="Z10" s="542"/>
      <c r="AA10" s="537"/>
      <c r="AB10" s="544"/>
      <c r="AC10" s="537"/>
      <c r="AD10" s="542"/>
      <c r="AE10" s="537"/>
      <c r="AF10" s="544"/>
      <c r="AG10" s="537"/>
      <c r="AH10" s="542"/>
      <c r="AI10" s="537"/>
      <c r="AJ10" s="544"/>
      <c r="AK10" s="537"/>
      <c r="AL10" s="542"/>
      <c r="AM10" s="537"/>
      <c r="AN10" s="544"/>
      <c r="AO10" s="537"/>
      <c r="AP10" s="542"/>
      <c r="AQ10" s="537"/>
      <c r="AR10" s="544"/>
      <c r="AS10" s="537"/>
      <c r="AT10" s="542"/>
      <c r="AU10" s="537"/>
      <c r="AV10" s="544"/>
      <c r="AW10" s="537"/>
      <c r="AX10" s="542"/>
      <c r="AY10" s="535"/>
      <c r="AZ10" s="644"/>
      <c r="BA10" s="535"/>
    </row>
    <row r="11" spans="1:53" s="84" customFormat="1" ht="23.25" customHeight="1" thickBot="1" x14ac:dyDescent="0.4">
      <c r="A11" s="170" t="s">
        <v>120</v>
      </c>
      <c r="B11" s="641" t="s">
        <v>109</v>
      </c>
      <c r="C11" s="642"/>
      <c r="D11" s="642"/>
      <c r="E11" s="642"/>
      <c r="F11" s="642"/>
      <c r="G11" s="642"/>
      <c r="H11" s="642"/>
      <c r="I11" s="642"/>
      <c r="J11" s="642"/>
      <c r="K11" s="642"/>
      <c r="L11" s="642"/>
      <c r="M11" s="642"/>
      <c r="N11" s="642"/>
      <c r="O11" s="642"/>
      <c r="P11" s="642"/>
      <c r="Q11" s="642"/>
      <c r="R11" s="642"/>
      <c r="S11" s="642"/>
      <c r="T11" s="642"/>
      <c r="U11" s="642"/>
      <c r="V11" s="642"/>
      <c r="W11" s="642"/>
      <c r="X11" s="642"/>
      <c r="Y11" s="642"/>
      <c r="Z11" s="642"/>
      <c r="AA11" s="642"/>
      <c r="AB11" s="642"/>
      <c r="AC11" s="642"/>
      <c r="AD11" s="642"/>
      <c r="AE11" s="642"/>
      <c r="AF11" s="642"/>
      <c r="AG11" s="642"/>
      <c r="AH11" s="642"/>
      <c r="AI11" s="642"/>
      <c r="AJ11" s="642"/>
      <c r="AK11" s="642"/>
      <c r="AL11" s="642"/>
      <c r="AM11" s="642"/>
      <c r="AN11" s="642"/>
      <c r="AO11" s="642"/>
      <c r="AP11" s="642"/>
      <c r="AQ11" s="642"/>
      <c r="AR11" s="642"/>
      <c r="AS11" s="642"/>
      <c r="AT11" s="642"/>
      <c r="AU11" s="642"/>
      <c r="AV11" s="642"/>
      <c r="AW11" s="642"/>
      <c r="AX11" s="642"/>
      <c r="AY11" s="642"/>
      <c r="AZ11" s="642"/>
      <c r="BA11" s="643"/>
    </row>
    <row r="12" spans="1:53" s="122" customFormat="1" ht="45.75" customHeight="1" thickBot="1" x14ac:dyDescent="0.4">
      <c r="A12" s="530" t="s">
        <v>116</v>
      </c>
      <c r="B12" s="515"/>
      <c r="C12" s="173"/>
      <c r="D12" s="174">
        <f>D13+D17</f>
        <v>12</v>
      </c>
      <c r="E12" s="171">
        <f>E13+E17</f>
        <v>300</v>
      </c>
      <c r="F12" s="171"/>
      <c r="G12" s="420"/>
      <c r="H12" s="171"/>
      <c r="I12" s="420"/>
      <c r="J12" s="171"/>
      <c r="K12" s="619">
        <f>K13+K17</f>
        <v>0</v>
      </c>
      <c r="L12" s="620"/>
      <c r="M12" s="621"/>
      <c r="N12" s="353">
        <f>N13+N17</f>
        <v>2</v>
      </c>
      <c r="O12" s="619">
        <f>O13+O17</f>
        <v>6</v>
      </c>
      <c r="P12" s="620"/>
      <c r="Q12" s="621"/>
      <c r="R12" s="355">
        <f>R13+R17</f>
        <v>5</v>
      </c>
      <c r="S12" s="619">
        <f>S13+S17</f>
        <v>0</v>
      </c>
      <c r="T12" s="620"/>
      <c r="U12" s="621"/>
      <c r="V12" s="171">
        <f>V13+V17</f>
        <v>0</v>
      </c>
      <c r="W12" s="619">
        <f>W13+W17</f>
        <v>16</v>
      </c>
      <c r="X12" s="620"/>
      <c r="Y12" s="621"/>
      <c r="Z12" s="171">
        <f>Z13+Z17</f>
        <v>5</v>
      </c>
      <c r="AA12" s="619">
        <f>AA13+AA17</f>
        <v>0</v>
      </c>
      <c r="AB12" s="620"/>
      <c r="AC12" s="621"/>
      <c r="AD12" s="171">
        <f>AD13+AD17</f>
        <v>0</v>
      </c>
      <c r="AE12" s="619">
        <f>AE13+AE17</f>
        <v>0</v>
      </c>
      <c r="AF12" s="620"/>
      <c r="AG12" s="621"/>
      <c r="AH12" s="171">
        <f>AH13+AH17</f>
        <v>0</v>
      </c>
      <c r="AI12" s="619">
        <f>AI13+AI17</f>
        <v>0</v>
      </c>
      <c r="AJ12" s="620"/>
      <c r="AK12" s="621"/>
      <c r="AL12" s="171">
        <f>AL13+AL17</f>
        <v>0</v>
      </c>
      <c r="AM12" s="619">
        <f>AM13+AM17</f>
        <v>0</v>
      </c>
      <c r="AN12" s="620"/>
      <c r="AO12" s="621"/>
      <c r="AP12" s="171">
        <f>AP13+AP17</f>
        <v>0</v>
      </c>
      <c r="AQ12" s="619">
        <f>AQ13+AQ17</f>
        <v>0</v>
      </c>
      <c r="AR12" s="620"/>
      <c r="AS12" s="621"/>
      <c r="AT12" s="171">
        <f>AT13+AT17</f>
        <v>0</v>
      </c>
      <c r="AU12" s="619">
        <f>AU13+AU17</f>
        <v>0</v>
      </c>
      <c r="AV12" s="620"/>
      <c r="AW12" s="621"/>
      <c r="AX12" s="171">
        <f>AX13+AX17</f>
        <v>0</v>
      </c>
      <c r="AY12" s="171"/>
      <c r="AZ12" s="172"/>
      <c r="BA12" s="173"/>
    </row>
    <row r="13" spans="1:53" s="121" customFormat="1" ht="40.5" customHeight="1" thickBot="1" x14ac:dyDescent="0.45">
      <c r="A13" s="356"/>
      <c r="B13" s="357" t="s">
        <v>44</v>
      </c>
      <c r="C13" s="173"/>
      <c r="D13" s="419">
        <f>SUM(D14:D16)</f>
        <v>7</v>
      </c>
      <c r="E13" s="419">
        <f>SUM(E14:E15)</f>
        <v>150</v>
      </c>
      <c r="F13" s="419"/>
      <c r="G13" s="419"/>
      <c r="H13" s="419"/>
      <c r="I13" s="419"/>
      <c r="J13" s="419"/>
      <c r="K13" s="616">
        <f>SUM(K14:M15)</f>
        <v>0</v>
      </c>
      <c r="L13" s="617"/>
      <c r="M13" s="618"/>
      <c r="N13" s="419">
        <f>SUM(N14:N16)</f>
        <v>2</v>
      </c>
      <c r="O13" s="616">
        <f>SUM(O14:Q15)</f>
        <v>0</v>
      </c>
      <c r="P13" s="617"/>
      <c r="Q13" s="618"/>
      <c r="R13" s="419">
        <f>SUM(R14:R15)</f>
        <v>0</v>
      </c>
      <c r="S13" s="616">
        <f>SUM(S14:U15)</f>
        <v>0</v>
      </c>
      <c r="T13" s="617"/>
      <c r="U13" s="618"/>
      <c r="V13" s="419">
        <f>SUM(V14:V15)</f>
        <v>0</v>
      </c>
      <c r="W13" s="616">
        <f>SUM(W14:Y15)</f>
        <v>16</v>
      </c>
      <c r="X13" s="617"/>
      <c r="Y13" s="618"/>
      <c r="Z13" s="419">
        <f>SUM(Z14:Z15)</f>
        <v>5</v>
      </c>
      <c r="AA13" s="616">
        <f>SUM(AA14:AC15)</f>
        <v>0</v>
      </c>
      <c r="AB13" s="617"/>
      <c r="AC13" s="618"/>
      <c r="AD13" s="419">
        <f>SUM(AD14:AD15)</f>
        <v>0</v>
      </c>
      <c r="AE13" s="616">
        <f>SUM(AE14:AG15)</f>
        <v>0</v>
      </c>
      <c r="AF13" s="617"/>
      <c r="AG13" s="618"/>
      <c r="AH13" s="419">
        <f>SUM(AH14:AH15)</f>
        <v>0</v>
      </c>
      <c r="AI13" s="616">
        <f>SUM(AI14:AK15)</f>
        <v>0</v>
      </c>
      <c r="AJ13" s="617"/>
      <c r="AK13" s="618"/>
      <c r="AL13" s="419">
        <f>SUM(AL14:AL15)</f>
        <v>0</v>
      </c>
      <c r="AM13" s="616">
        <f>SUM(AM14:AO15)</f>
        <v>0</v>
      </c>
      <c r="AN13" s="617"/>
      <c r="AO13" s="618"/>
      <c r="AP13" s="419">
        <f>SUM(AP14:AP15)</f>
        <v>0</v>
      </c>
      <c r="AQ13" s="616">
        <f>SUM(AQ14:AS15)</f>
        <v>0</v>
      </c>
      <c r="AR13" s="617"/>
      <c r="AS13" s="618"/>
      <c r="AT13" s="419">
        <f>SUM(AT14:AT15)</f>
        <v>0</v>
      </c>
      <c r="AU13" s="616">
        <f>SUM(AU14:AW15)</f>
        <v>0</v>
      </c>
      <c r="AV13" s="617"/>
      <c r="AW13" s="618"/>
      <c r="AX13" s="419">
        <f>SUM(AX14:AX15)</f>
        <v>0</v>
      </c>
      <c r="AY13" s="174"/>
      <c r="AZ13" s="118"/>
      <c r="BA13" s="173"/>
    </row>
    <row r="14" spans="1:53" s="121" customFormat="1" ht="49.5" customHeight="1" x14ac:dyDescent="0.4">
      <c r="A14" s="186" t="s">
        <v>183</v>
      </c>
      <c r="B14" s="147" t="s">
        <v>178</v>
      </c>
      <c r="C14" s="175" t="s">
        <v>180</v>
      </c>
      <c r="D14" s="176">
        <v>3</v>
      </c>
      <c r="E14" s="177">
        <f>D14*30</f>
        <v>90</v>
      </c>
      <c r="F14" s="177">
        <f t="shared" ref="F14:F16" si="0">G14+H14+I14</f>
        <v>10</v>
      </c>
      <c r="G14" s="178">
        <v>4</v>
      </c>
      <c r="H14" s="177"/>
      <c r="I14" s="178">
        <v>6</v>
      </c>
      <c r="J14" s="177">
        <f t="shared" ref="J14:J16" si="1">E14-F14</f>
        <v>80</v>
      </c>
      <c r="K14" s="182"/>
      <c r="L14" s="188"/>
      <c r="M14" s="189"/>
      <c r="N14" s="359"/>
      <c r="O14" s="182"/>
      <c r="P14" s="188"/>
      <c r="Q14" s="189"/>
      <c r="R14" s="359"/>
      <c r="S14" s="182"/>
      <c r="T14" s="188"/>
      <c r="U14" s="189"/>
      <c r="V14" s="359"/>
      <c r="W14" s="182">
        <v>4</v>
      </c>
      <c r="X14" s="188"/>
      <c r="Y14" s="189">
        <v>6</v>
      </c>
      <c r="Z14" s="359">
        <v>3</v>
      </c>
      <c r="AA14" s="179"/>
      <c r="AB14" s="188"/>
      <c r="AC14" s="183"/>
      <c r="AD14" s="359"/>
      <c r="AE14" s="190"/>
      <c r="AF14" s="188"/>
      <c r="AG14" s="181"/>
      <c r="AH14" s="359"/>
      <c r="AI14" s="190"/>
      <c r="AJ14" s="188"/>
      <c r="AK14" s="183"/>
      <c r="AL14" s="359"/>
      <c r="AM14" s="179"/>
      <c r="AN14" s="180"/>
      <c r="AO14" s="183"/>
      <c r="AP14" s="192"/>
      <c r="AQ14" s="190"/>
      <c r="AR14" s="188"/>
      <c r="AS14" s="183"/>
      <c r="AT14" s="359"/>
      <c r="AU14" s="179"/>
      <c r="AV14" s="180"/>
      <c r="AW14" s="183"/>
      <c r="AX14" s="192"/>
      <c r="AY14" s="191">
        <v>4</v>
      </c>
      <c r="AZ14" s="187"/>
      <c r="BA14" s="411" t="s">
        <v>244</v>
      </c>
    </row>
    <row r="15" spans="1:53" s="121" customFormat="1" ht="31.5" customHeight="1" x14ac:dyDescent="0.4">
      <c r="A15" s="186" t="s">
        <v>185</v>
      </c>
      <c r="B15" s="156" t="s">
        <v>179</v>
      </c>
      <c r="C15" s="175" t="s">
        <v>180</v>
      </c>
      <c r="D15" s="187">
        <v>2</v>
      </c>
      <c r="E15" s="177">
        <f>D15*30</f>
        <v>60</v>
      </c>
      <c r="F15" s="177">
        <f t="shared" si="0"/>
        <v>6</v>
      </c>
      <c r="G15" s="178">
        <v>4</v>
      </c>
      <c r="H15" s="177"/>
      <c r="I15" s="178">
        <v>2</v>
      </c>
      <c r="J15" s="177">
        <f t="shared" si="1"/>
        <v>54</v>
      </c>
      <c r="K15" s="182"/>
      <c r="L15" s="188"/>
      <c r="M15" s="264"/>
      <c r="N15" s="359"/>
      <c r="O15" s="182"/>
      <c r="P15" s="188"/>
      <c r="Q15" s="264"/>
      <c r="R15" s="359"/>
      <c r="S15" s="182"/>
      <c r="T15" s="188"/>
      <c r="U15" s="264"/>
      <c r="V15" s="359"/>
      <c r="W15" s="182">
        <v>4</v>
      </c>
      <c r="X15" s="188"/>
      <c r="Y15" s="378">
        <v>2</v>
      </c>
      <c r="Z15" s="359">
        <v>2</v>
      </c>
      <c r="AA15" s="179"/>
      <c r="AB15" s="188"/>
      <c r="AC15" s="183"/>
      <c r="AD15" s="359"/>
      <c r="AE15" s="190"/>
      <c r="AF15" s="188"/>
      <c r="AG15" s="181"/>
      <c r="AH15" s="359"/>
      <c r="AI15" s="190"/>
      <c r="AJ15" s="188"/>
      <c r="AK15" s="183"/>
      <c r="AL15" s="359"/>
      <c r="AM15" s="179"/>
      <c r="AN15" s="180"/>
      <c r="AO15" s="183"/>
      <c r="AP15" s="192"/>
      <c r="AQ15" s="190"/>
      <c r="AR15" s="188"/>
      <c r="AS15" s="183"/>
      <c r="AT15" s="359"/>
      <c r="AU15" s="179"/>
      <c r="AV15" s="180"/>
      <c r="AW15" s="183"/>
      <c r="AX15" s="192"/>
      <c r="AY15" s="191">
        <v>4</v>
      </c>
      <c r="AZ15" s="187"/>
      <c r="BA15" s="176"/>
    </row>
    <row r="16" spans="1:53" s="121" customFormat="1" ht="49.5" customHeight="1" thickBot="1" x14ac:dyDescent="0.4">
      <c r="A16" s="186" t="s">
        <v>223</v>
      </c>
      <c r="B16" s="217" t="s">
        <v>250</v>
      </c>
      <c r="C16" s="175" t="s">
        <v>180</v>
      </c>
      <c r="D16" s="187">
        <v>2</v>
      </c>
      <c r="E16" s="177">
        <f>D16*30</f>
        <v>60</v>
      </c>
      <c r="F16" s="177">
        <f t="shared" si="0"/>
        <v>6</v>
      </c>
      <c r="G16" s="178">
        <v>4</v>
      </c>
      <c r="H16" s="177"/>
      <c r="I16" s="178">
        <v>2</v>
      </c>
      <c r="J16" s="177">
        <f t="shared" si="1"/>
        <v>54</v>
      </c>
      <c r="K16" s="182">
        <v>4</v>
      </c>
      <c r="L16" s="188"/>
      <c r="M16" s="378">
        <v>2</v>
      </c>
      <c r="N16" s="359">
        <v>2</v>
      </c>
      <c r="O16" s="182"/>
      <c r="P16" s="188"/>
      <c r="Q16" s="264"/>
      <c r="R16" s="359"/>
      <c r="S16" s="182"/>
      <c r="T16" s="188"/>
      <c r="U16" s="264"/>
      <c r="V16" s="359"/>
      <c r="W16" s="182"/>
      <c r="X16" s="188"/>
      <c r="Y16" s="264"/>
      <c r="Z16" s="359"/>
      <c r="AA16" s="179"/>
      <c r="AB16" s="188"/>
      <c r="AC16" s="183"/>
      <c r="AD16" s="359"/>
      <c r="AE16" s="190"/>
      <c r="AF16" s="188"/>
      <c r="AG16" s="181"/>
      <c r="AH16" s="359"/>
      <c r="AI16" s="190"/>
      <c r="AJ16" s="188"/>
      <c r="AK16" s="183"/>
      <c r="AL16" s="359"/>
      <c r="AM16" s="179"/>
      <c r="AN16" s="180"/>
      <c r="AO16" s="183"/>
      <c r="AP16" s="192"/>
      <c r="AQ16" s="190"/>
      <c r="AR16" s="188"/>
      <c r="AS16" s="183"/>
      <c r="AT16" s="359"/>
      <c r="AU16" s="179"/>
      <c r="AV16" s="180"/>
      <c r="AW16" s="183"/>
      <c r="AX16" s="192"/>
      <c r="AY16" s="191">
        <v>1</v>
      </c>
      <c r="AZ16" s="187"/>
      <c r="BA16" s="411" t="s">
        <v>244</v>
      </c>
    </row>
    <row r="17" spans="1:53" s="121" customFormat="1" ht="30" customHeight="1" thickBot="1" x14ac:dyDescent="0.45">
      <c r="A17" s="360"/>
      <c r="B17" s="361" t="s">
        <v>182</v>
      </c>
      <c r="C17" s="173"/>
      <c r="D17" s="421">
        <v>5</v>
      </c>
      <c r="E17" s="421">
        <f>D17*30</f>
        <v>150</v>
      </c>
      <c r="F17" s="421"/>
      <c r="G17" s="421"/>
      <c r="H17" s="421"/>
      <c r="I17" s="421"/>
      <c r="J17" s="421"/>
      <c r="K17" s="616">
        <f>SUM(K18:M24)</f>
        <v>0</v>
      </c>
      <c r="L17" s="617"/>
      <c r="M17" s="618"/>
      <c r="N17" s="352">
        <f>SUM(N18:N24)</f>
        <v>0</v>
      </c>
      <c r="O17" s="616">
        <f>SUM(O19:Q19)</f>
        <v>6</v>
      </c>
      <c r="P17" s="617"/>
      <c r="Q17" s="618"/>
      <c r="R17" s="362">
        <v>5</v>
      </c>
      <c r="S17" s="619">
        <f>SUM(S18:U24)</f>
        <v>0</v>
      </c>
      <c r="T17" s="620"/>
      <c r="U17" s="621"/>
      <c r="V17" s="174">
        <f>SUM(V18:V24)</f>
        <v>0</v>
      </c>
      <c r="W17" s="619">
        <f>SUM(W19:Y19)</f>
        <v>0</v>
      </c>
      <c r="X17" s="620"/>
      <c r="Y17" s="621"/>
      <c r="Z17" s="174">
        <f>SUM(Z19:Z19)</f>
        <v>0</v>
      </c>
      <c r="AA17" s="619">
        <f>SUM(AA19:AC19)</f>
        <v>0</v>
      </c>
      <c r="AB17" s="620"/>
      <c r="AC17" s="621"/>
      <c r="AD17" s="174">
        <f>SUM(AD19:AD19)</f>
        <v>0</v>
      </c>
      <c r="AE17" s="616">
        <f>SUM(AE19:AG19)</f>
        <v>0</v>
      </c>
      <c r="AF17" s="617"/>
      <c r="AG17" s="618"/>
      <c r="AH17" s="174">
        <f>SUM(AH19:AH19)</f>
        <v>0</v>
      </c>
      <c r="AI17" s="616">
        <f>SUM(AI19:AK19)</f>
        <v>0</v>
      </c>
      <c r="AJ17" s="617"/>
      <c r="AK17" s="618"/>
      <c r="AL17" s="174">
        <f>SUM(AL19:AL19)</f>
        <v>0</v>
      </c>
      <c r="AM17" s="619">
        <f>SUM(AM19:AO19)</f>
        <v>0</v>
      </c>
      <c r="AN17" s="620"/>
      <c r="AO17" s="621"/>
      <c r="AP17" s="171">
        <f>SUM(AP19:AP19)</f>
        <v>0</v>
      </c>
      <c r="AQ17" s="616">
        <f>SUM(AQ19:AS19)</f>
        <v>0</v>
      </c>
      <c r="AR17" s="617"/>
      <c r="AS17" s="618"/>
      <c r="AT17" s="174">
        <f>SUM(AT19:AT19)</f>
        <v>0</v>
      </c>
      <c r="AU17" s="619">
        <f>SUM(AU19:AW19)</f>
        <v>0</v>
      </c>
      <c r="AV17" s="620"/>
      <c r="AW17" s="621"/>
      <c r="AX17" s="171">
        <f>SUM(AX19:AX19)</f>
        <v>0</v>
      </c>
      <c r="AY17" s="174"/>
      <c r="AZ17" s="172"/>
      <c r="BA17" s="173"/>
    </row>
    <row r="18" spans="1:53" s="122" customFormat="1" ht="43.5" customHeight="1" x14ac:dyDescent="0.4">
      <c r="A18" s="263" t="s">
        <v>135</v>
      </c>
      <c r="B18" s="156" t="s">
        <v>184</v>
      </c>
      <c r="C18" s="175" t="s">
        <v>225</v>
      </c>
      <c r="D18" s="176">
        <v>3</v>
      </c>
      <c r="E18" s="177">
        <f t="shared" ref="E18:E19" si="2">D18*30</f>
        <v>90</v>
      </c>
      <c r="F18" s="177">
        <f t="shared" ref="F18:F19" si="3">G18+H18+I18</f>
        <v>10</v>
      </c>
      <c r="G18" s="178">
        <v>4</v>
      </c>
      <c r="H18" s="177"/>
      <c r="I18" s="178">
        <v>6</v>
      </c>
      <c r="J18" s="177">
        <f t="shared" ref="J18:J19" si="4">E18-F18</f>
        <v>80</v>
      </c>
      <c r="K18" s="179"/>
      <c r="L18" s="180"/>
      <c r="M18" s="181"/>
      <c r="N18" s="359"/>
      <c r="O18" s="179">
        <v>4</v>
      </c>
      <c r="P18" s="180"/>
      <c r="Q18" s="181">
        <v>6</v>
      </c>
      <c r="R18" s="359">
        <v>3</v>
      </c>
      <c r="S18" s="179"/>
      <c r="T18" s="180"/>
      <c r="U18" s="181"/>
      <c r="V18" s="359"/>
      <c r="W18" s="179"/>
      <c r="X18" s="180"/>
      <c r="Y18" s="181"/>
      <c r="Z18" s="359"/>
      <c r="AA18" s="179"/>
      <c r="AB18" s="180"/>
      <c r="AC18" s="183"/>
      <c r="AD18" s="192"/>
      <c r="AE18" s="184"/>
      <c r="AF18" s="180"/>
      <c r="AG18" s="183" t="s">
        <v>1</v>
      </c>
      <c r="AH18" s="192"/>
      <c r="AI18" s="184"/>
      <c r="AJ18" s="180"/>
      <c r="AK18" s="183"/>
      <c r="AL18" s="192"/>
      <c r="AM18" s="179"/>
      <c r="AN18" s="180"/>
      <c r="AO18" s="183"/>
      <c r="AP18" s="192"/>
      <c r="AQ18" s="184"/>
      <c r="AR18" s="180"/>
      <c r="AS18" s="183"/>
      <c r="AT18" s="192"/>
      <c r="AU18" s="179"/>
      <c r="AV18" s="180"/>
      <c r="AW18" s="183"/>
      <c r="AX18" s="192"/>
      <c r="AY18" s="177">
        <v>2</v>
      </c>
      <c r="AZ18" s="185"/>
      <c r="BA18" s="192"/>
    </row>
    <row r="19" spans="1:53" s="121" customFormat="1" ht="42.75" customHeight="1" x14ac:dyDescent="0.4">
      <c r="A19" s="271" t="s">
        <v>148</v>
      </c>
      <c r="B19" s="269" t="s">
        <v>181</v>
      </c>
      <c r="C19" s="175" t="s">
        <v>187</v>
      </c>
      <c r="D19" s="661">
        <v>2</v>
      </c>
      <c r="E19" s="657">
        <f t="shared" si="2"/>
        <v>60</v>
      </c>
      <c r="F19" s="657">
        <f t="shared" si="3"/>
        <v>6</v>
      </c>
      <c r="G19" s="657">
        <v>4</v>
      </c>
      <c r="H19" s="657"/>
      <c r="I19" s="657">
        <v>2</v>
      </c>
      <c r="J19" s="659">
        <f t="shared" si="4"/>
        <v>54</v>
      </c>
      <c r="K19" s="196"/>
      <c r="L19" s="197"/>
      <c r="M19" s="198"/>
      <c r="N19" s="363"/>
      <c r="O19" s="663">
        <v>4</v>
      </c>
      <c r="P19" s="665"/>
      <c r="Q19" s="669">
        <v>2</v>
      </c>
      <c r="R19" s="661">
        <v>2</v>
      </c>
      <c r="S19" s="663"/>
      <c r="T19" s="665"/>
      <c r="U19" s="667"/>
      <c r="V19" s="661"/>
      <c r="W19" s="199"/>
      <c r="X19" s="197"/>
      <c r="Y19" s="198"/>
      <c r="Z19" s="364"/>
      <c r="AA19" s="199"/>
      <c r="AB19" s="197"/>
      <c r="AC19" s="198"/>
      <c r="AD19" s="191"/>
      <c r="AE19" s="196"/>
      <c r="AF19" s="197"/>
      <c r="AG19" s="200"/>
      <c r="AH19" s="191"/>
      <c r="AI19" s="196"/>
      <c r="AJ19" s="197"/>
      <c r="AK19" s="198"/>
      <c r="AL19" s="191"/>
      <c r="AM19" s="199"/>
      <c r="AN19" s="201"/>
      <c r="AO19" s="198"/>
      <c r="AP19" s="365"/>
      <c r="AQ19" s="196"/>
      <c r="AR19" s="197"/>
      <c r="AS19" s="198"/>
      <c r="AT19" s="191"/>
      <c r="AU19" s="199"/>
      <c r="AV19" s="201"/>
      <c r="AW19" s="198"/>
      <c r="AX19" s="365"/>
      <c r="AY19" s="661">
        <v>2</v>
      </c>
      <c r="AZ19" s="203"/>
      <c r="BA19" s="175"/>
    </row>
    <row r="20" spans="1:53" s="121" customFormat="1" ht="42.75" customHeight="1" x14ac:dyDescent="0.4">
      <c r="A20" s="271" t="s">
        <v>211</v>
      </c>
      <c r="B20" s="156" t="s">
        <v>190</v>
      </c>
      <c r="C20" s="175" t="s">
        <v>225</v>
      </c>
      <c r="D20" s="662"/>
      <c r="E20" s="658"/>
      <c r="F20" s="658"/>
      <c r="G20" s="658"/>
      <c r="H20" s="658"/>
      <c r="I20" s="658"/>
      <c r="J20" s="660"/>
      <c r="K20" s="196"/>
      <c r="L20" s="197"/>
      <c r="M20" s="198"/>
      <c r="N20" s="363"/>
      <c r="O20" s="664"/>
      <c r="P20" s="666"/>
      <c r="Q20" s="670"/>
      <c r="R20" s="662"/>
      <c r="S20" s="664"/>
      <c r="T20" s="666"/>
      <c r="U20" s="668"/>
      <c r="V20" s="662"/>
      <c r="W20" s="265"/>
      <c r="X20" s="197"/>
      <c r="Y20" s="266"/>
      <c r="Z20" s="364"/>
      <c r="AA20" s="265"/>
      <c r="AB20" s="197"/>
      <c r="AC20" s="266"/>
      <c r="AD20" s="191"/>
      <c r="AE20" s="196"/>
      <c r="AF20" s="197"/>
      <c r="AG20" s="267"/>
      <c r="AH20" s="191"/>
      <c r="AI20" s="196"/>
      <c r="AJ20" s="197"/>
      <c r="AK20" s="266"/>
      <c r="AL20" s="191"/>
      <c r="AM20" s="265"/>
      <c r="AN20" s="201"/>
      <c r="AO20" s="266"/>
      <c r="AP20" s="365"/>
      <c r="AQ20" s="196"/>
      <c r="AR20" s="197"/>
      <c r="AS20" s="266"/>
      <c r="AT20" s="191"/>
      <c r="AU20" s="265"/>
      <c r="AV20" s="201"/>
      <c r="AW20" s="266"/>
      <c r="AX20" s="365"/>
      <c r="AY20" s="662"/>
      <c r="AZ20" s="268"/>
      <c r="BA20" s="236"/>
    </row>
    <row r="21" spans="1:53" s="121" customFormat="1" ht="23.25" customHeight="1" x14ac:dyDescent="0.4">
      <c r="A21" s="271" t="s">
        <v>212</v>
      </c>
      <c r="B21" s="156" t="s">
        <v>237</v>
      </c>
      <c r="C21" s="671" t="s">
        <v>180</v>
      </c>
      <c r="D21" s="662"/>
      <c r="E21" s="658"/>
      <c r="F21" s="658"/>
      <c r="G21" s="658"/>
      <c r="H21" s="658"/>
      <c r="I21" s="658"/>
      <c r="J21" s="660"/>
      <c r="K21" s="190"/>
      <c r="L21" s="188"/>
      <c r="M21" s="189"/>
      <c r="N21" s="359"/>
      <c r="O21" s="664"/>
      <c r="P21" s="666"/>
      <c r="Q21" s="670"/>
      <c r="R21" s="662"/>
      <c r="S21" s="664"/>
      <c r="T21" s="666"/>
      <c r="U21" s="668"/>
      <c r="V21" s="662"/>
      <c r="W21" s="179"/>
      <c r="X21" s="188"/>
      <c r="Y21" s="183"/>
      <c r="Z21" s="359"/>
      <c r="AA21" s="179"/>
      <c r="AB21" s="188"/>
      <c r="AC21" s="183"/>
      <c r="AD21" s="359"/>
      <c r="AE21" s="190"/>
      <c r="AF21" s="188"/>
      <c r="AG21" s="181"/>
      <c r="AH21" s="359"/>
      <c r="AI21" s="190"/>
      <c r="AJ21" s="188"/>
      <c r="AK21" s="183"/>
      <c r="AL21" s="359"/>
      <c r="AM21" s="179"/>
      <c r="AN21" s="180"/>
      <c r="AO21" s="183"/>
      <c r="AP21" s="192"/>
      <c r="AQ21" s="190"/>
      <c r="AR21" s="188"/>
      <c r="AS21" s="183"/>
      <c r="AT21" s="359"/>
      <c r="AU21" s="179"/>
      <c r="AV21" s="180"/>
      <c r="AW21" s="183"/>
      <c r="AX21" s="192"/>
      <c r="AY21" s="662"/>
      <c r="AZ21" s="202"/>
      <c r="BA21" s="191"/>
    </row>
    <row r="22" spans="1:53" s="121" customFormat="1" ht="23.25" customHeight="1" x14ac:dyDescent="0.4">
      <c r="A22" s="271" t="s">
        <v>213</v>
      </c>
      <c r="B22" s="156" t="s">
        <v>189</v>
      </c>
      <c r="C22" s="672"/>
      <c r="D22" s="662"/>
      <c r="E22" s="658"/>
      <c r="F22" s="658"/>
      <c r="G22" s="658"/>
      <c r="H22" s="658"/>
      <c r="I22" s="658"/>
      <c r="J22" s="660"/>
      <c r="K22" s="190"/>
      <c r="L22" s="188"/>
      <c r="M22" s="189"/>
      <c r="N22" s="359"/>
      <c r="O22" s="664"/>
      <c r="P22" s="666"/>
      <c r="Q22" s="670"/>
      <c r="R22" s="662"/>
      <c r="S22" s="664"/>
      <c r="T22" s="666"/>
      <c r="U22" s="668"/>
      <c r="V22" s="662"/>
      <c r="W22" s="179"/>
      <c r="X22" s="188"/>
      <c r="Y22" s="183"/>
      <c r="Z22" s="359"/>
      <c r="AA22" s="179"/>
      <c r="AB22" s="188"/>
      <c r="AC22" s="183"/>
      <c r="AD22" s="359"/>
      <c r="AE22" s="190"/>
      <c r="AF22" s="188"/>
      <c r="AG22" s="181"/>
      <c r="AH22" s="359"/>
      <c r="AI22" s="190"/>
      <c r="AJ22" s="188"/>
      <c r="AK22" s="183"/>
      <c r="AL22" s="359"/>
      <c r="AM22" s="179"/>
      <c r="AN22" s="180"/>
      <c r="AO22" s="183"/>
      <c r="AP22" s="192"/>
      <c r="AQ22" s="190"/>
      <c r="AR22" s="188"/>
      <c r="AS22" s="183"/>
      <c r="AT22" s="359"/>
      <c r="AU22" s="179"/>
      <c r="AV22" s="180"/>
      <c r="AW22" s="183"/>
      <c r="AX22" s="192"/>
      <c r="AY22" s="662"/>
      <c r="AZ22" s="202"/>
      <c r="BA22" s="191"/>
    </row>
    <row r="23" spans="1:53" s="121" customFormat="1" ht="23.25" customHeight="1" x14ac:dyDescent="0.4">
      <c r="A23" s="271" t="s">
        <v>214</v>
      </c>
      <c r="B23" s="156" t="s">
        <v>238</v>
      </c>
      <c r="C23" s="672"/>
      <c r="D23" s="662"/>
      <c r="E23" s="658"/>
      <c r="F23" s="658"/>
      <c r="G23" s="658"/>
      <c r="H23" s="658"/>
      <c r="I23" s="658"/>
      <c r="J23" s="660"/>
      <c r="K23" s="190"/>
      <c r="L23" s="188"/>
      <c r="M23" s="189"/>
      <c r="N23" s="359"/>
      <c r="O23" s="664"/>
      <c r="P23" s="666"/>
      <c r="Q23" s="670"/>
      <c r="R23" s="662"/>
      <c r="S23" s="664"/>
      <c r="T23" s="666"/>
      <c r="U23" s="668"/>
      <c r="V23" s="662"/>
      <c r="W23" s="179"/>
      <c r="X23" s="188"/>
      <c r="Y23" s="183"/>
      <c r="Z23" s="359"/>
      <c r="AA23" s="179"/>
      <c r="AB23" s="188"/>
      <c r="AC23" s="183"/>
      <c r="AD23" s="359"/>
      <c r="AE23" s="190"/>
      <c r="AF23" s="188"/>
      <c r="AG23" s="181"/>
      <c r="AH23" s="359"/>
      <c r="AI23" s="190"/>
      <c r="AJ23" s="188"/>
      <c r="AK23" s="183"/>
      <c r="AL23" s="359"/>
      <c r="AM23" s="179"/>
      <c r="AN23" s="180"/>
      <c r="AO23" s="183"/>
      <c r="AP23" s="192"/>
      <c r="AQ23" s="190"/>
      <c r="AR23" s="188"/>
      <c r="AS23" s="183"/>
      <c r="AT23" s="359"/>
      <c r="AU23" s="179"/>
      <c r="AV23" s="180"/>
      <c r="AW23" s="183"/>
      <c r="AX23" s="192"/>
      <c r="AY23" s="662"/>
      <c r="AZ23" s="202"/>
      <c r="BA23" s="191"/>
    </row>
    <row r="24" spans="1:53" s="121" customFormat="1" ht="20.25" customHeight="1" thickBot="1" x14ac:dyDescent="0.45">
      <c r="A24" s="272" t="s">
        <v>215</v>
      </c>
      <c r="B24" s="156" t="s">
        <v>191</v>
      </c>
      <c r="C24" s="672"/>
      <c r="D24" s="662"/>
      <c r="E24" s="658"/>
      <c r="F24" s="658"/>
      <c r="G24" s="658"/>
      <c r="H24" s="658"/>
      <c r="I24" s="658"/>
      <c r="J24" s="660"/>
      <c r="K24" s="190"/>
      <c r="L24" s="188"/>
      <c r="M24" s="189"/>
      <c r="N24" s="359"/>
      <c r="O24" s="664"/>
      <c r="P24" s="666"/>
      <c r="Q24" s="670"/>
      <c r="R24" s="662"/>
      <c r="S24" s="664"/>
      <c r="T24" s="666"/>
      <c r="U24" s="668"/>
      <c r="V24" s="662"/>
      <c r="W24" s="179"/>
      <c r="X24" s="188"/>
      <c r="Y24" s="183"/>
      <c r="Z24" s="359"/>
      <c r="AA24" s="179"/>
      <c r="AB24" s="188"/>
      <c r="AC24" s="183"/>
      <c r="AD24" s="359"/>
      <c r="AE24" s="190"/>
      <c r="AF24" s="188"/>
      <c r="AG24" s="181"/>
      <c r="AH24" s="359"/>
      <c r="AI24" s="190"/>
      <c r="AJ24" s="188"/>
      <c r="AK24" s="183"/>
      <c r="AL24" s="359"/>
      <c r="AM24" s="179"/>
      <c r="AN24" s="180"/>
      <c r="AO24" s="183"/>
      <c r="AP24" s="192"/>
      <c r="AQ24" s="190"/>
      <c r="AR24" s="188"/>
      <c r="AS24" s="183"/>
      <c r="AT24" s="359"/>
      <c r="AU24" s="179"/>
      <c r="AV24" s="180"/>
      <c r="AW24" s="183"/>
      <c r="AX24" s="192"/>
      <c r="AY24" s="662"/>
      <c r="AZ24" s="187"/>
      <c r="BA24" s="176"/>
    </row>
    <row r="25" spans="1:53" s="205" customFormat="1" ht="21.75" customHeight="1" thickBot="1" x14ac:dyDescent="0.4">
      <c r="A25" s="270" t="s">
        <v>125</v>
      </c>
      <c r="B25" s="527" t="s">
        <v>111</v>
      </c>
      <c r="C25" s="528"/>
      <c r="D25" s="653"/>
      <c r="E25" s="653"/>
      <c r="F25" s="653"/>
      <c r="G25" s="653"/>
      <c r="H25" s="653"/>
      <c r="I25" s="653"/>
      <c r="J25" s="653"/>
      <c r="K25" s="654"/>
      <c r="L25" s="654"/>
      <c r="M25" s="654"/>
      <c r="N25" s="528"/>
      <c r="O25" s="528"/>
      <c r="P25" s="528"/>
      <c r="Q25" s="528"/>
      <c r="R25" s="528"/>
      <c r="S25" s="528"/>
      <c r="T25" s="528"/>
      <c r="U25" s="528"/>
      <c r="V25" s="528"/>
      <c r="W25" s="528"/>
      <c r="X25" s="528"/>
      <c r="Y25" s="528"/>
      <c r="Z25" s="528"/>
      <c r="AA25" s="528"/>
      <c r="AB25" s="528"/>
      <c r="AC25" s="528"/>
      <c r="AD25" s="528"/>
      <c r="AE25" s="528"/>
      <c r="AF25" s="528"/>
      <c r="AG25" s="528"/>
      <c r="AH25" s="528"/>
      <c r="AI25" s="528"/>
      <c r="AJ25" s="528"/>
      <c r="AK25" s="528"/>
      <c r="AL25" s="528"/>
      <c r="AM25" s="528"/>
      <c r="AN25" s="528"/>
      <c r="AO25" s="528"/>
      <c r="AP25" s="528"/>
      <c r="AQ25" s="528"/>
      <c r="AR25" s="528"/>
      <c r="AS25" s="528"/>
      <c r="AT25" s="528"/>
      <c r="AU25" s="528"/>
      <c r="AV25" s="528"/>
      <c r="AW25" s="528"/>
      <c r="AX25" s="528"/>
      <c r="AY25" s="528"/>
      <c r="AZ25" s="528"/>
      <c r="BA25" s="529"/>
    </row>
    <row r="26" spans="1:53" s="167" customFormat="1" ht="47.25" customHeight="1" thickBot="1" x14ac:dyDescent="0.45">
      <c r="A26" s="530" t="s">
        <v>116</v>
      </c>
      <c r="B26" s="515"/>
      <c r="C26" s="173"/>
      <c r="D26" s="174">
        <f>D27+D33</f>
        <v>25</v>
      </c>
      <c r="E26" s="171">
        <f>E27+E28</f>
        <v>600</v>
      </c>
      <c r="F26" s="171"/>
      <c r="G26" s="420"/>
      <c r="H26" s="171"/>
      <c r="I26" s="420"/>
      <c r="J26" s="171"/>
      <c r="K26" s="619">
        <f>K27+K33</f>
        <v>0</v>
      </c>
      <c r="L26" s="620"/>
      <c r="M26" s="621"/>
      <c r="N26" s="353">
        <f>N27+N33</f>
        <v>0</v>
      </c>
      <c r="O26" s="619">
        <f>O27+O33</f>
        <v>72</v>
      </c>
      <c r="P26" s="620"/>
      <c r="Q26" s="621"/>
      <c r="R26" s="353">
        <f>R27+R33</f>
        <v>20</v>
      </c>
      <c r="S26" s="619">
        <f>S27+S33</f>
        <v>14</v>
      </c>
      <c r="T26" s="620"/>
      <c r="U26" s="621"/>
      <c r="V26" s="353">
        <f>V27+V33</f>
        <v>5</v>
      </c>
      <c r="W26" s="619">
        <f>W27+W33</f>
        <v>0</v>
      </c>
      <c r="X26" s="620"/>
      <c r="Y26" s="621"/>
      <c r="Z26" s="353">
        <f>Z27+Z33</f>
        <v>0</v>
      </c>
      <c r="AA26" s="619">
        <f>AA27+AA33</f>
        <v>0</v>
      </c>
      <c r="AB26" s="620"/>
      <c r="AC26" s="621"/>
      <c r="AD26" s="353">
        <f>AD27+AD33</f>
        <v>0</v>
      </c>
      <c r="AE26" s="619">
        <f>AE27+AE33</f>
        <v>0</v>
      </c>
      <c r="AF26" s="620"/>
      <c r="AG26" s="621"/>
      <c r="AH26" s="353">
        <f>AH27+AH33</f>
        <v>0</v>
      </c>
      <c r="AI26" s="619">
        <f>AI27+AI33</f>
        <v>0</v>
      </c>
      <c r="AJ26" s="620"/>
      <c r="AK26" s="621"/>
      <c r="AL26" s="353">
        <f>AL27+AL33</f>
        <v>0</v>
      </c>
      <c r="AM26" s="619">
        <f>AM27+AM33</f>
        <v>0</v>
      </c>
      <c r="AN26" s="620"/>
      <c r="AO26" s="621"/>
      <c r="AP26" s="353">
        <f>AP27+AP33</f>
        <v>0</v>
      </c>
      <c r="AQ26" s="619">
        <f>AQ27+AQ33</f>
        <v>0</v>
      </c>
      <c r="AR26" s="620"/>
      <c r="AS26" s="621"/>
      <c r="AT26" s="353">
        <f>AT27+AT33</f>
        <v>0</v>
      </c>
      <c r="AU26" s="619">
        <f>AU27+AU33</f>
        <v>0</v>
      </c>
      <c r="AV26" s="620"/>
      <c r="AW26" s="621"/>
      <c r="AX26" s="353">
        <f>AX27+AX33</f>
        <v>0</v>
      </c>
      <c r="AY26" s="171"/>
      <c r="AZ26" s="172"/>
      <c r="BA26" s="173"/>
    </row>
    <row r="27" spans="1:53" s="168" customFormat="1" ht="40.5" customHeight="1" thickBot="1" x14ac:dyDescent="0.45">
      <c r="A27" s="356"/>
      <c r="B27" s="357" t="s">
        <v>44</v>
      </c>
      <c r="C27" s="173"/>
      <c r="D27" s="419">
        <f>SUM(D29:D32)</f>
        <v>20</v>
      </c>
      <c r="E27" s="419">
        <f>SUM(E29:E32)</f>
        <v>600</v>
      </c>
      <c r="F27" s="419"/>
      <c r="G27" s="419"/>
      <c r="H27" s="419"/>
      <c r="I27" s="419"/>
      <c r="J27" s="419"/>
      <c r="K27" s="616">
        <f>SUM(K29:M32)</f>
        <v>0</v>
      </c>
      <c r="L27" s="617"/>
      <c r="M27" s="618"/>
      <c r="N27" s="419">
        <f>SUM(N29:N32)</f>
        <v>0</v>
      </c>
      <c r="O27" s="616">
        <f>SUM(O29:Q32)</f>
        <v>72</v>
      </c>
      <c r="P27" s="617"/>
      <c r="Q27" s="618"/>
      <c r="R27" s="419">
        <f>SUM(R29:R32)</f>
        <v>20</v>
      </c>
      <c r="S27" s="616">
        <f>SUM(S29:U32)</f>
        <v>0</v>
      </c>
      <c r="T27" s="617"/>
      <c r="U27" s="618"/>
      <c r="V27" s="419">
        <f>SUM(V29:V32)</f>
        <v>0</v>
      </c>
      <c r="W27" s="616">
        <f>SUM(W29:Y32)</f>
        <v>0</v>
      </c>
      <c r="X27" s="617"/>
      <c r="Y27" s="618"/>
      <c r="Z27" s="419">
        <f>SUM(Z29:Z32)</f>
        <v>0</v>
      </c>
      <c r="AA27" s="616">
        <f>SUM(AA29:AC32)</f>
        <v>0</v>
      </c>
      <c r="AB27" s="617"/>
      <c r="AC27" s="618"/>
      <c r="AD27" s="419">
        <f>SUM(AD29:AD32)</f>
        <v>0</v>
      </c>
      <c r="AE27" s="616">
        <f>SUM(AE29:AG32)</f>
        <v>0</v>
      </c>
      <c r="AF27" s="617"/>
      <c r="AG27" s="618"/>
      <c r="AH27" s="419">
        <f>SUM(AH29:AH32)</f>
        <v>0</v>
      </c>
      <c r="AI27" s="616">
        <f>SUM(AI29:AK32)</f>
        <v>0</v>
      </c>
      <c r="AJ27" s="617"/>
      <c r="AK27" s="618"/>
      <c r="AL27" s="419">
        <f>SUM(AL29:AL32)</f>
        <v>0</v>
      </c>
      <c r="AM27" s="616">
        <f>SUM(AM29:AO32)</f>
        <v>0</v>
      </c>
      <c r="AN27" s="617"/>
      <c r="AO27" s="618"/>
      <c r="AP27" s="419">
        <f>SUM(AP29:AP32)</f>
        <v>0</v>
      </c>
      <c r="AQ27" s="616">
        <f>SUM(AQ29:AS32)</f>
        <v>0</v>
      </c>
      <c r="AR27" s="617"/>
      <c r="AS27" s="618"/>
      <c r="AT27" s="419">
        <f>SUM(AT29:AT32)</f>
        <v>0</v>
      </c>
      <c r="AU27" s="616">
        <f>SUM(AU29:AW32)</f>
        <v>0</v>
      </c>
      <c r="AV27" s="617"/>
      <c r="AW27" s="618"/>
      <c r="AX27" s="419">
        <f>SUM(AX29:AX32)</f>
        <v>0</v>
      </c>
      <c r="AY27" s="174"/>
      <c r="AZ27" s="118"/>
      <c r="BA27" s="173"/>
    </row>
    <row r="28" spans="1:53" s="168" customFormat="1" ht="1.5" customHeight="1" x14ac:dyDescent="0.4">
      <c r="A28" s="211"/>
      <c r="B28" s="366"/>
      <c r="C28" s="154"/>
      <c r="D28" s="151"/>
      <c r="E28" s="148"/>
      <c r="F28" s="222"/>
      <c r="G28" s="132"/>
      <c r="H28" s="132"/>
      <c r="I28" s="132"/>
      <c r="J28" s="223"/>
      <c r="K28" s="224"/>
      <c r="L28" s="225"/>
      <c r="M28" s="223"/>
      <c r="N28" s="333"/>
      <c r="O28" s="226"/>
      <c r="P28" s="225"/>
      <c r="Q28" s="227"/>
      <c r="R28" s="347"/>
      <c r="S28" s="226"/>
      <c r="T28" s="225"/>
      <c r="U28" s="227"/>
      <c r="V28" s="347"/>
      <c r="W28" s="222"/>
      <c r="X28" s="225"/>
      <c r="Y28" s="227"/>
      <c r="Z28" s="152"/>
      <c r="AA28" s="222"/>
      <c r="AB28" s="225"/>
      <c r="AC28" s="227"/>
      <c r="AD28" s="152"/>
      <c r="AE28" s="224"/>
      <c r="AF28" s="225"/>
      <c r="AG28" s="228"/>
      <c r="AH28" s="152"/>
      <c r="AI28" s="224"/>
      <c r="AJ28" s="225"/>
      <c r="AK28" s="227"/>
      <c r="AL28" s="152"/>
      <c r="AM28" s="222"/>
      <c r="AN28" s="132"/>
      <c r="AO28" s="227"/>
      <c r="AP28" s="148"/>
      <c r="AQ28" s="224"/>
      <c r="AR28" s="225"/>
      <c r="AS28" s="227"/>
      <c r="AT28" s="152"/>
      <c r="AU28" s="222"/>
      <c r="AV28" s="132"/>
      <c r="AW28" s="227"/>
      <c r="AX28" s="148"/>
      <c r="AY28" s="229"/>
      <c r="AZ28" s="230"/>
      <c r="BA28" s="231"/>
    </row>
    <row r="29" spans="1:53" s="167" customFormat="1" ht="33.75" customHeight="1" x14ac:dyDescent="0.4">
      <c r="A29" s="206" t="s">
        <v>193</v>
      </c>
      <c r="B29" s="207" t="s">
        <v>239</v>
      </c>
      <c r="C29" s="208" t="s">
        <v>188</v>
      </c>
      <c r="D29" s="410">
        <v>5</v>
      </c>
      <c r="E29" s="422">
        <v>150</v>
      </c>
      <c r="F29" s="209">
        <f>G29+H29+I29</f>
        <v>18</v>
      </c>
      <c r="G29" s="410">
        <v>8</v>
      </c>
      <c r="H29" s="410"/>
      <c r="I29" s="410">
        <v>10</v>
      </c>
      <c r="J29" s="210">
        <f>E29-F29</f>
        <v>132</v>
      </c>
      <c r="K29" s="134"/>
      <c r="L29" s="112"/>
      <c r="M29" s="135"/>
      <c r="N29" s="328"/>
      <c r="O29" s="134">
        <v>8</v>
      </c>
      <c r="P29" s="112"/>
      <c r="Q29" s="135">
        <v>10</v>
      </c>
      <c r="R29" s="328">
        <v>5</v>
      </c>
      <c r="S29" s="134"/>
      <c r="T29" s="112"/>
      <c r="U29" s="135"/>
      <c r="V29" s="328"/>
      <c r="W29" s="113"/>
      <c r="X29" s="112"/>
      <c r="Y29" s="133"/>
      <c r="Z29" s="328"/>
      <c r="AA29" s="134"/>
      <c r="AB29" s="112"/>
      <c r="AC29" s="135"/>
      <c r="AD29" s="328"/>
      <c r="AE29" s="136"/>
      <c r="AF29" s="112"/>
      <c r="AG29" s="135"/>
      <c r="AH29" s="328"/>
      <c r="AI29" s="136"/>
      <c r="AJ29" s="112"/>
      <c r="AK29" s="135"/>
      <c r="AL29" s="328"/>
      <c r="AM29" s="134"/>
      <c r="AN29" s="112"/>
      <c r="AO29" s="135"/>
      <c r="AP29" s="328"/>
      <c r="AQ29" s="136"/>
      <c r="AR29" s="112"/>
      <c r="AS29" s="135"/>
      <c r="AT29" s="328"/>
      <c r="AU29" s="134"/>
      <c r="AV29" s="112"/>
      <c r="AW29" s="135"/>
      <c r="AX29" s="328"/>
      <c r="AY29" s="411">
        <v>2</v>
      </c>
      <c r="AZ29" s="137"/>
      <c r="BA29" s="411"/>
    </row>
    <row r="30" spans="1:53" s="167" customFormat="1" ht="21.75" customHeight="1" x14ac:dyDescent="0.4">
      <c r="A30" s="211" t="s">
        <v>194</v>
      </c>
      <c r="B30" s="212" t="s">
        <v>240</v>
      </c>
      <c r="C30" s="213" t="s">
        <v>192</v>
      </c>
      <c r="D30" s="148">
        <v>5</v>
      </c>
      <c r="E30" s="149">
        <v>150</v>
      </c>
      <c r="F30" s="214">
        <f>G30+H30+I30</f>
        <v>20</v>
      </c>
      <c r="G30" s="148">
        <v>8</v>
      </c>
      <c r="H30" s="148">
        <v>8</v>
      </c>
      <c r="I30" s="148">
        <v>4</v>
      </c>
      <c r="J30" s="215">
        <f>E30-F30</f>
        <v>130</v>
      </c>
      <c r="K30" s="150"/>
      <c r="L30" s="140"/>
      <c r="M30" s="145"/>
      <c r="N30" s="195"/>
      <c r="O30" s="150">
        <v>8</v>
      </c>
      <c r="P30" s="140">
        <v>8</v>
      </c>
      <c r="Q30" s="145">
        <v>4</v>
      </c>
      <c r="R30" s="195">
        <v>5</v>
      </c>
      <c r="S30" s="136"/>
      <c r="T30" s="134"/>
      <c r="U30" s="142"/>
      <c r="V30" s="328"/>
      <c r="W30" s="134"/>
      <c r="X30" s="134"/>
      <c r="Y30" s="143"/>
      <c r="Z30" s="328"/>
      <c r="AA30" s="134"/>
      <c r="AB30" s="134"/>
      <c r="AC30" s="143"/>
      <c r="AD30" s="328"/>
      <c r="AE30" s="144"/>
      <c r="AF30" s="140"/>
      <c r="AG30" s="145"/>
      <c r="AH30" s="195"/>
      <c r="AI30" s="144"/>
      <c r="AJ30" s="140"/>
      <c r="AK30" s="145"/>
      <c r="AL30" s="195"/>
      <c r="AM30" s="134"/>
      <c r="AN30" s="134"/>
      <c r="AO30" s="143"/>
      <c r="AP30" s="328"/>
      <c r="AQ30" s="144"/>
      <c r="AR30" s="140"/>
      <c r="AS30" s="145"/>
      <c r="AT30" s="195"/>
      <c r="AU30" s="134"/>
      <c r="AV30" s="134"/>
      <c r="AW30" s="143"/>
      <c r="AX30" s="328"/>
      <c r="AY30" s="411">
        <v>2</v>
      </c>
      <c r="AZ30" s="146"/>
      <c r="BA30" s="194"/>
    </row>
    <row r="31" spans="1:53" s="167" customFormat="1" ht="26.25" customHeight="1" x14ac:dyDescent="0.4">
      <c r="A31" s="216" t="s">
        <v>195</v>
      </c>
      <c r="B31" s="217" t="s">
        <v>241</v>
      </c>
      <c r="C31" s="218"/>
      <c r="D31" s="413">
        <v>5</v>
      </c>
      <c r="E31" s="414">
        <v>150</v>
      </c>
      <c r="F31" s="219">
        <f>G31+H31+I31</f>
        <v>16</v>
      </c>
      <c r="G31" s="413">
        <v>8</v>
      </c>
      <c r="H31" s="413"/>
      <c r="I31" s="413">
        <v>8</v>
      </c>
      <c r="J31" s="220">
        <f>E31-F31</f>
        <v>134</v>
      </c>
      <c r="K31" s="158"/>
      <c r="L31" s="159"/>
      <c r="M31" s="162"/>
      <c r="N31" s="244"/>
      <c r="O31" s="161">
        <v>8</v>
      </c>
      <c r="P31" s="159"/>
      <c r="Q31" s="160">
        <v>8</v>
      </c>
      <c r="R31" s="339">
        <v>5</v>
      </c>
      <c r="S31" s="158"/>
      <c r="T31" s="159"/>
      <c r="U31" s="162"/>
      <c r="V31" s="244"/>
      <c r="W31" s="158"/>
      <c r="X31" s="159"/>
      <c r="Y31" s="162"/>
      <c r="Z31" s="244"/>
      <c r="AA31" s="158"/>
      <c r="AB31" s="159"/>
      <c r="AC31" s="162"/>
      <c r="AD31" s="244"/>
      <c r="AE31" s="163"/>
      <c r="AF31" s="159"/>
      <c r="AG31" s="162"/>
      <c r="AH31" s="244"/>
      <c r="AI31" s="163"/>
      <c r="AJ31" s="159"/>
      <c r="AK31" s="162"/>
      <c r="AL31" s="244"/>
      <c r="AM31" s="158"/>
      <c r="AN31" s="159"/>
      <c r="AO31" s="162"/>
      <c r="AP31" s="244"/>
      <c r="AQ31" s="163"/>
      <c r="AR31" s="159"/>
      <c r="AS31" s="162"/>
      <c r="AT31" s="244"/>
      <c r="AU31" s="158"/>
      <c r="AV31" s="159"/>
      <c r="AW31" s="162"/>
      <c r="AX31" s="244"/>
      <c r="AY31" s="411">
        <v>2</v>
      </c>
      <c r="AZ31" s="157"/>
      <c r="BA31" s="412"/>
    </row>
    <row r="32" spans="1:53" s="167" customFormat="1" ht="69.75" customHeight="1" thickBot="1" x14ac:dyDescent="0.45">
      <c r="A32" s="216" t="s">
        <v>195</v>
      </c>
      <c r="B32" s="217" t="s">
        <v>197</v>
      </c>
      <c r="C32" s="218" t="s">
        <v>196</v>
      </c>
      <c r="D32" s="413">
        <v>5</v>
      </c>
      <c r="E32" s="414">
        <f t="shared" ref="E32" si="5">D32*30</f>
        <v>150</v>
      </c>
      <c r="F32" s="219">
        <f>G32+H32+I32</f>
        <v>18</v>
      </c>
      <c r="G32" s="413">
        <v>8</v>
      </c>
      <c r="H32" s="413">
        <v>10</v>
      </c>
      <c r="I32" s="413"/>
      <c r="J32" s="220">
        <f>E32-F32</f>
        <v>132</v>
      </c>
      <c r="K32" s="161"/>
      <c r="L32" s="159"/>
      <c r="M32" s="160"/>
      <c r="N32" s="339"/>
      <c r="O32" s="161">
        <v>8</v>
      </c>
      <c r="P32" s="159">
        <v>10</v>
      </c>
      <c r="Q32" s="160"/>
      <c r="R32" s="339">
        <v>5</v>
      </c>
      <c r="S32" s="158"/>
      <c r="T32" s="159"/>
      <c r="U32" s="162"/>
      <c r="V32" s="244"/>
      <c r="W32" s="158"/>
      <c r="X32" s="159"/>
      <c r="Y32" s="162"/>
      <c r="Z32" s="244"/>
      <c r="AA32" s="158"/>
      <c r="AB32" s="159"/>
      <c r="AC32" s="162"/>
      <c r="AD32" s="244"/>
      <c r="AE32" s="163"/>
      <c r="AF32" s="159"/>
      <c r="AG32" s="162"/>
      <c r="AH32" s="244"/>
      <c r="AI32" s="163"/>
      <c r="AJ32" s="159"/>
      <c r="AK32" s="162"/>
      <c r="AL32" s="244"/>
      <c r="AM32" s="158"/>
      <c r="AN32" s="159"/>
      <c r="AO32" s="162"/>
      <c r="AP32" s="244"/>
      <c r="AQ32" s="163"/>
      <c r="AR32" s="159"/>
      <c r="AS32" s="162"/>
      <c r="AT32" s="244"/>
      <c r="AU32" s="158"/>
      <c r="AV32" s="159"/>
      <c r="AW32" s="162"/>
      <c r="AX32" s="244"/>
      <c r="AY32" s="408">
        <v>2</v>
      </c>
      <c r="AZ32" s="157"/>
      <c r="BA32" s="412"/>
    </row>
    <row r="33" spans="1:53" s="168" customFormat="1" ht="29.25" customHeight="1" thickBot="1" x14ac:dyDescent="0.45">
      <c r="A33" s="367"/>
      <c r="B33" s="361" t="s">
        <v>182</v>
      </c>
      <c r="C33" s="164"/>
      <c r="D33" s="403">
        <v>5</v>
      </c>
      <c r="E33" s="165">
        <f>E34*1</f>
        <v>150</v>
      </c>
      <c r="F33" s="368"/>
      <c r="G33" s="404"/>
      <c r="H33" s="370"/>
      <c r="I33" s="370"/>
      <c r="J33" s="405"/>
      <c r="K33" s="526">
        <f>SUM(K35:M36)</f>
        <v>0</v>
      </c>
      <c r="L33" s="516"/>
      <c r="M33" s="517"/>
      <c r="N33" s="320">
        <f>SUM(N35)</f>
        <v>0</v>
      </c>
      <c r="O33" s="526">
        <f>SUM(O34:Q36)</f>
        <v>0</v>
      </c>
      <c r="P33" s="516"/>
      <c r="Q33" s="517"/>
      <c r="R33" s="341">
        <f>SUM(R34)</f>
        <v>0</v>
      </c>
      <c r="S33" s="531">
        <f>SUM(S34:U36)</f>
        <v>14</v>
      </c>
      <c r="T33" s="532"/>
      <c r="U33" s="533"/>
      <c r="V33" s="165">
        <f>SUM(V34)</f>
        <v>5</v>
      </c>
      <c r="W33" s="531">
        <f>SUM(W35:Y36)</f>
        <v>0</v>
      </c>
      <c r="X33" s="532"/>
      <c r="Y33" s="533"/>
      <c r="Z33" s="165">
        <f>SUM(Z35)</f>
        <v>0</v>
      </c>
      <c r="AA33" s="531">
        <f>SUM(AA35:AC36)</f>
        <v>0</v>
      </c>
      <c r="AB33" s="532"/>
      <c r="AC33" s="533"/>
      <c r="AD33" s="165">
        <f>SUM(AD35)</f>
        <v>0</v>
      </c>
      <c r="AE33" s="526">
        <f>SUM(AE35:AG36)</f>
        <v>0</v>
      </c>
      <c r="AF33" s="516"/>
      <c r="AG33" s="517"/>
      <c r="AH33" s="165">
        <f>SUM(AH35)</f>
        <v>0</v>
      </c>
      <c r="AI33" s="526">
        <f>SUM(AI35:AK36)</f>
        <v>0</v>
      </c>
      <c r="AJ33" s="516"/>
      <c r="AK33" s="517"/>
      <c r="AL33" s="165">
        <f>SUM(AL35)</f>
        <v>0</v>
      </c>
      <c r="AM33" s="531">
        <f>SUM(AM35:AO36)</f>
        <v>0</v>
      </c>
      <c r="AN33" s="532"/>
      <c r="AO33" s="533"/>
      <c r="AP33" s="114">
        <f>SUM(AP35)</f>
        <v>0</v>
      </c>
      <c r="AQ33" s="526">
        <f>SUM(AQ35:AS36)</f>
        <v>0</v>
      </c>
      <c r="AR33" s="516"/>
      <c r="AS33" s="517"/>
      <c r="AT33" s="165">
        <f>SUM(AT35)</f>
        <v>0</v>
      </c>
      <c r="AU33" s="531">
        <f>SUM(AU35:AW36)</f>
        <v>0</v>
      </c>
      <c r="AV33" s="532"/>
      <c r="AW33" s="533"/>
      <c r="AX33" s="114">
        <f>SUM(AX35)</f>
        <v>0</v>
      </c>
      <c r="AY33" s="232"/>
      <c r="AZ33" s="233"/>
      <c r="BA33" s="234"/>
    </row>
    <row r="34" spans="1:53" s="168" customFormat="1" ht="0.75" customHeight="1" x14ac:dyDescent="0.4">
      <c r="A34" s="169"/>
      <c r="B34" s="372"/>
      <c r="C34" s="323"/>
      <c r="D34" s="582">
        <v>5</v>
      </c>
      <c r="E34" s="580">
        <f>D34*30</f>
        <v>150</v>
      </c>
      <c r="F34" s="590">
        <f>SUM(G34:I36)</f>
        <v>14</v>
      </c>
      <c r="G34" s="584">
        <v>8</v>
      </c>
      <c r="H34" s="588"/>
      <c r="I34" s="584">
        <v>6</v>
      </c>
      <c r="J34" s="578">
        <f>E34-F34</f>
        <v>136</v>
      </c>
      <c r="K34" s="586"/>
      <c r="L34" s="628"/>
      <c r="M34" s="592"/>
      <c r="N34" s="634"/>
      <c r="O34" s="636"/>
      <c r="P34" s="588"/>
      <c r="Q34" s="592"/>
      <c r="R34" s="635"/>
      <c r="S34" s="633">
        <v>8</v>
      </c>
      <c r="T34" s="629"/>
      <c r="U34" s="632">
        <v>6</v>
      </c>
      <c r="V34" s="639">
        <v>5</v>
      </c>
      <c r="W34" s="623"/>
      <c r="X34" s="584"/>
      <c r="Y34" s="625"/>
      <c r="Z34" s="582"/>
      <c r="AA34" s="623"/>
      <c r="AB34" s="584"/>
      <c r="AC34" s="625"/>
      <c r="AD34" s="582"/>
      <c r="AE34" s="636"/>
      <c r="AF34" s="588"/>
      <c r="AG34" s="622"/>
      <c r="AH34" s="582"/>
      <c r="AI34" s="636"/>
      <c r="AJ34" s="588"/>
      <c r="AK34" s="622"/>
      <c r="AL34" s="582"/>
      <c r="AM34" s="623"/>
      <c r="AN34" s="584"/>
      <c r="AO34" s="625"/>
      <c r="AP34" s="580"/>
      <c r="AQ34" s="636"/>
      <c r="AR34" s="588"/>
      <c r="AS34" s="622"/>
      <c r="AT34" s="582"/>
      <c r="AU34" s="623"/>
      <c r="AV34" s="584"/>
      <c r="AW34" s="625"/>
      <c r="AX34" s="580"/>
      <c r="AY34" s="580">
        <v>3</v>
      </c>
      <c r="AZ34" s="615"/>
      <c r="BA34" s="610"/>
    </row>
    <row r="35" spans="1:53" s="167" customFormat="1" ht="85.8" customHeight="1" x14ac:dyDescent="0.4">
      <c r="A35" s="274" t="s">
        <v>136</v>
      </c>
      <c r="B35" s="389" t="s">
        <v>286</v>
      </c>
      <c r="C35" s="386" t="s">
        <v>287</v>
      </c>
      <c r="D35" s="582"/>
      <c r="E35" s="580"/>
      <c r="F35" s="590"/>
      <c r="G35" s="584"/>
      <c r="H35" s="588"/>
      <c r="I35" s="584"/>
      <c r="J35" s="578"/>
      <c r="K35" s="586"/>
      <c r="L35" s="628"/>
      <c r="M35" s="592"/>
      <c r="N35" s="634"/>
      <c r="O35" s="636"/>
      <c r="P35" s="588"/>
      <c r="Q35" s="592"/>
      <c r="R35" s="635"/>
      <c r="S35" s="586"/>
      <c r="T35" s="588"/>
      <c r="U35" s="592"/>
      <c r="V35" s="635"/>
      <c r="W35" s="623"/>
      <c r="X35" s="584"/>
      <c r="Y35" s="625"/>
      <c r="Z35" s="582"/>
      <c r="AA35" s="623"/>
      <c r="AB35" s="584"/>
      <c r="AC35" s="625"/>
      <c r="AD35" s="582"/>
      <c r="AE35" s="636"/>
      <c r="AF35" s="588"/>
      <c r="AG35" s="622"/>
      <c r="AH35" s="582"/>
      <c r="AI35" s="636"/>
      <c r="AJ35" s="588"/>
      <c r="AK35" s="622"/>
      <c r="AL35" s="582"/>
      <c r="AM35" s="623"/>
      <c r="AN35" s="584"/>
      <c r="AO35" s="625"/>
      <c r="AP35" s="580"/>
      <c r="AQ35" s="636"/>
      <c r="AR35" s="588"/>
      <c r="AS35" s="622"/>
      <c r="AT35" s="582"/>
      <c r="AU35" s="623"/>
      <c r="AV35" s="584"/>
      <c r="AW35" s="625"/>
      <c r="AX35" s="580"/>
      <c r="AY35" s="580"/>
      <c r="AZ35" s="615"/>
      <c r="BA35" s="610"/>
    </row>
    <row r="36" spans="1:53" s="168" customFormat="1" ht="87.6" customHeight="1" thickBot="1" x14ac:dyDescent="0.45">
      <c r="A36" s="274" t="s">
        <v>156</v>
      </c>
      <c r="B36" s="389" t="s">
        <v>288</v>
      </c>
      <c r="C36" s="390" t="s">
        <v>285</v>
      </c>
      <c r="D36" s="582"/>
      <c r="E36" s="580"/>
      <c r="F36" s="590"/>
      <c r="G36" s="584"/>
      <c r="H36" s="588"/>
      <c r="I36" s="584"/>
      <c r="J36" s="578"/>
      <c r="K36" s="586"/>
      <c r="L36" s="628"/>
      <c r="M36" s="592"/>
      <c r="N36" s="634"/>
      <c r="O36" s="636"/>
      <c r="P36" s="588"/>
      <c r="Q36" s="592"/>
      <c r="R36" s="635"/>
      <c r="S36" s="587"/>
      <c r="T36" s="589"/>
      <c r="U36" s="593"/>
      <c r="V36" s="645"/>
      <c r="W36" s="623"/>
      <c r="X36" s="584"/>
      <c r="Y36" s="625"/>
      <c r="Z36" s="582"/>
      <c r="AA36" s="623"/>
      <c r="AB36" s="584"/>
      <c r="AC36" s="625"/>
      <c r="AD36" s="582"/>
      <c r="AE36" s="636"/>
      <c r="AF36" s="588"/>
      <c r="AG36" s="622"/>
      <c r="AH36" s="582"/>
      <c r="AI36" s="636"/>
      <c r="AJ36" s="588"/>
      <c r="AK36" s="622"/>
      <c r="AL36" s="582"/>
      <c r="AM36" s="623"/>
      <c r="AN36" s="584"/>
      <c r="AO36" s="625"/>
      <c r="AP36" s="580"/>
      <c r="AQ36" s="636"/>
      <c r="AR36" s="588"/>
      <c r="AS36" s="622"/>
      <c r="AT36" s="582"/>
      <c r="AU36" s="623"/>
      <c r="AV36" s="584"/>
      <c r="AW36" s="625"/>
      <c r="AX36" s="580"/>
      <c r="AY36" s="580"/>
      <c r="AZ36" s="615"/>
      <c r="BA36" s="610"/>
    </row>
    <row r="37" spans="1:53" s="205" customFormat="1" ht="23.25" customHeight="1" thickBot="1" x14ac:dyDescent="0.4">
      <c r="A37" s="115" t="s">
        <v>130</v>
      </c>
      <c r="B37" s="527" t="s">
        <v>49</v>
      </c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8"/>
      <c r="AC37" s="528"/>
      <c r="AD37" s="528"/>
      <c r="AE37" s="528"/>
      <c r="AF37" s="528"/>
      <c r="AG37" s="528"/>
      <c r="AH37" s="528"/>
      <c r="AI37" s="528"/>
      <c r="AJ37" s="528"/>
      <c r="AK37" s="528"/>
      <c r="AL37" s="528"/>
      <c r="AM37" s="528"/>
      <c r="AN37" s="528"/>
      <c r="AO37" s="528"/>
      <c r="AP37" s="528"/>
      <c r="AQ37" s="528"/>
      <c r="AR37" s="528"/>
      <c r="AS37" s="528"/>
      <c r="AT37" s="528"/>
      <c r="AU37" s="528"/>
      <c r="AV37" s="528"/>
      <c r="AW37" s="528"/>
      <c r="AX37" s="528"/>
      <c r="AY37" s="528"/>
      <c r="AZ37" s="528"/>
      <c r="BA37" s="529"/>
    </row>
    <row r="38" spans="1:53" s="167" customFormat="1" ht="19.5" customHeight="1" thickBot="1" x14ac:dyDescent="0.45">
      <c r="A38" s="530" t="s">
        <v>116</v>
      </c>
      <c r="B38" s="515"/>
      <c r="C38" s="164"/>
      <c r="D38" s="165">
        <f>D39+D56</f>
        <v>115</v>
      </c>
      <c r="E38" s="114">
        <f>E39+E56</f>
        <v>3060</v>
      </c>
      <c r="F38" s="114"/>
      <c r="G38" s="402"/>
      <c r="H38" s="114"/>
      <c r="I38" s="402"/>
      <c r="J38" s="114"/>
      <c r="K38" s="531">
        <f>K39+K56</f>
        <v>0</v>
      </c>
      <c r="L38" s="532"/>
      <c r="M38" s="533"/>
      <c r="N38" s="114">
        <f>N39+N56</f>
        <v>0</v>
      </c>
      <c r="O38" s="531">
        <f>O39+O56</f>
        <v>0</v>
      </c>
      <c r="P38" s="532"/>
      <c r="Q38" s="533"/>
      <c r="R38" s="343">
        <f>R39+R56</f>
        <v>0</v>
      </c>
      <c r="S38" s="531">
        <f>S39+S56</f>
        <v>30</v>
      </c>
      <c r="T38" s="532"/>
      <c r="U38" s="533"/>
      <c r="V38" s="114">
        <f>V39+V56</f>
        <v>10</v>
      </c>
      <c r="W38" s="531">
        <f>W39+W56</f>
        <v>26</v>
      </c>
      <c r="X38" s="532"/>
      <c r="Y38" s="533"/>
      <c r="Z38" s="114">
        <f>Z39+Z56</f>
        <v>10</v>
      </c>
      <c r="AA38" s="531">
        <f>AA39+AA56</f>
        <v>46</v>
      </c>
      <c r="AB38" s="532"/>
      <c r="AC38" s="533"/>
      <c r="AD38" s="114">
        <f>AD39+AD56</f>
        <v>15</v>
      </c>
      <c r="AE38" s="531">
        <f>AE39+AE56</f>
        <v>64</v>
      </c>
      <c r="AF38" s="532"/>
      <c r="AG38" s="533"/>
      <c r="AH38" s="114">
        <f>AH39+AH56</f>
        <v>20</v>
      </c>
      <c r="AI38" s="531">
        <f>AI39+AI56</f>
        <v>92</v>
      </c>
      <c r="AJ38" s="532"/>
      <c r="AK38" s="533"/>
      <c r="AL38" s="114">
        <f>AL39+AL56</f>
        <v>25</v>
      </c>
      <c r="AM38" s="531">
        <f>AM39+AM56</f>
        <v>64</v>
      </c>
      <c r="AN38" s="532"/>
      <c r="AO38" s="533"/>
      <c r="AP38" s="114">
        <f>AP39+AP56</f>
        <v>18</v>
      </c>
      <c r="AQ38" s="531">
        <f>AQ39+AQ56</f>
        <v>12</v>
      </c>
      <c r="AR38" s="532"/>
      <c r="AS38" s="533"/>
      <c r="AT38" s="114">
        <f>AT39+AT56</f>
        <v>17</v>
      </c>
      <c r="AU38" s="531">
        <f>AU39+AU56</f>
        <v>0</v>
      </c>
      <c r="AV38" s="532"/>
      <c r="AW38" s="533"/>
      <c r="AX38" s="114">
        <f>AX39+AX56</f>
        <v>0</v>
      </c>
      <c r="AY38" s="114"/>
      <c r="AZ38" s="403"/>
      <c r="BA38" s="114"/>
    </row>
    <row r="39" spans="1:53" s="168" customFormat="1" ht="50.25" customHeight="1" thickBot="1" x14ac:dyDescent="0.45">
      <c r="A39" s="367"/>
      <c r="B39" s="373" t="s">
        <v>44</v>
      </c>
      <c r="C39" s="164"/>
      <c r="D39" s="401">
        <f>SUM(D40:D55)</f>
        <v>76</v>
      </c>
      <c r="E39" s="401">
        <f>SUM(E40:E55)</f>
        <v>2280</v>
      </c>
      <c r="F39" s="401"/>
      <c r="G39" s="401"/>
      <c r="H39" s="401"/>
      <c r="I39" s="401"/>
      <c r="J39" s="401"/>
      <c r="K39" s="531">
        <f>SUM(K40:M55)</f>
        <v>0</v>
      </c>
      <c r="L39" s="532"/>
      <c r="M39" s="533"/>
      <c r="N39" s="114">
        <f>SUM(N40:N55)</f>
        <v>0</v>
      </c>
      <c r="O39" s="531">
        <f>SUM(O40:Q55)</f>
        <v>0</v>
      </c>
      <c r="P39" s="532"/>
      <c r="Q39" s="533"/>
      <c r="R39" s="343">
        <f>SUM(R40:R55)</f>
        <v>0</v>
      </c>
      <c r="S39" s="531">
        <f>SUM(S40:U55)</f>
        <v>30</v>
      </c>
      <c r="T39" s="532"/>
      <c r="U39" s="533"/>
      <c r="V39" s="114">
        <f>SUM(V40:V55)</f>
        <v>10</v>
      </c>
      <c r="W39" s="531">
        <f>SUM(W40:Y55)</f>
        <v>26</v>
      </c>
      <c r="X39" s="532"/>
      <c r="Y39" s="533"/>
      <c r="Z39" s="114">
        <f>SUM(Z40:Z55)</f>
        <v>10</v>
      </c>
      <c r="AA39" s="531">
        <f>SUM(AA40:AC55)</f>
        <v>16</v>
      </c>
      <c r="AB39" s="532"/>
      <c r="AC39" s="533"/>
      <c r="AD39" s="114">
        <f>SUM(AD40:AD55)</f>
        <v>5</v>
      </c>
      <c r="AE39" s="531">
        <f>SUM(AE40:AG55)</f>
        <v>64</v>
      </c>
      <c r="AF39" s="532"/>
      <c r="AG39" s="533"/>
      <c r="AH39" s="114">
        <f>SUM(AH40:AH55)</f>
        <v>20</v>
      </c>
      <c r="AI39" s="531">
        <f>SUM(AI40:AK55)</f>
        <v>52</v>
      </c>
      <c r="AJ39" s="532"/>
      <c r="AK39" s="533"/>
      <c r="AL39" s="114">
        <f>SUM(AL40:AL55)</f>
        <v>13</v>
      </c>
      <c r="AM39" s="531">
        <f>SUM(AM40:AO55)</f>
        <v>64</v>
      </c>
      <c r="AN39" s="532"/>
      <c r="AO39" s="533"/>
      <c r="AP39" s="114">
        <f>SUM(AP40:AP55)</f>
        <v>18</v>
      </c>
      <c r="AQ39" s="531">
        <f>SUM(AQ40:AS55)</f>
        <v>0</v>
      </c>
      <c r="AR39" s="532"/>
      <c r="AS39" s="533"/>
      <c r="AT39" s="114">
        <f>SUM(AT40:AT55)</f>
        <v>0</v>
      </c>
      <c r="AU39" s="531">
        <f>SUM(AU40:AW55)</f>
        <v>0</v>
      </c>
      <c r="AV39" s="532"/>
      <c r="AW39" s="533"/>
      <c r="AX39" s="114">
        <f>SUM(AX40:AX55)</f>
        <v>0</v>
      </c>
      <c r="AY39" s="165"/>
      <c r="AZ39" s="401"/>
      <c r="BA39" s="114"/>
    </row>
    <row r="40" spans="1:53" s="168" customFormat="1" ht="51" customHeight="1" x14ac:dyDescent="0.4">
      <c r="A40" s="138" t="s">
        <v>137</v>
      </c>
      <c r="B40" s="391" t="s">
        <v>289</v>
      </c>
      <c r="C40" s="392" t="s">
        <v>285</v>
      </c>
      <c r="D40" s="137">
        <v>5</v>
      </c>
      <c r="E40" s="410">
        <f>D40*30</f>
        <v>150</v>
      </c>
      <c r="F40" s="410">
        <f>G40+H40+I40</f>
        <v>18</v>
      </c>
      <c r="G40" s="422">
        <v>8</v>
      </c>
      <c r="H40" s="410">
        <v>6</v>
      </c>
      <c r="I40" s="422">
        <v>4</v>
      </c>
      <c r="J40" s="410">
        <f>E40-F40</f>
        <v>132</v>
      </c>
      <c r="K40" s="415"/>
      <c r="L40" s="416"/>
      <c r="M40" s="409"/>
      <c r="N40" s="332"/>
      <c r="O40" s="239"/>
      <c r="P40" s="416"/>
      <c r="Q40" s="238"/>
      <c r="R40" s="423"/>
      <c r="S40" s="241">
        <v>8</v>
      </c>
      <c r="T40" s="132">
        <v>6</v>
      </c>
      <c r="U40" s="132">
        <v>4</v>
      </c>
      <c r="V40" s="411">
        <v>5</v>
      </c>
      <c r="W40" s="237"/>
      <c r="X40" s="416"/>
      <c r="Y40" s="238"/>
      <c r="Z40" s="411"/>
      <c r="AA40" s="237"/>
      <c r="AB40" s="416"/>
      <c r="AC40" s="238"/>
      <c r="AD40" s="411"/>
      <c r="AE40" s="415"/>
      <c r="AF40" s="416"/>
      <c r="AG40" s="240"/>
      <c r="AH40" s="411"/>
      <c r="AI40" s="415"/>
      <c r="AJ40" s="416"/>
      <c r="AK40" s="238"/>
      <c r="AL40" s="411"/>
      <c r="AM40" s="237"/>
      <c r="AN40" s="417"/>
      <c r="AO40" s="238"/>
      <c r="AP40" s="410"/>
      <c r="AQ40" s="415"/>
      <c r="AR40" s="416"/>
      <c r="AS40" s="238"/>
      <c r="AT40" s="411"/>
      <c r="AU40" s="237"/>
      <c r="AV40" s="417"/>
      <c r="AW40" s="238"/>
      <c r="AX40" s="410"/>
      <c r="AY40" s="411">
        <v>3</v>
      </c>
      <c r="AZ40" s="137"/>
      <c r="BA40" s="410"/>
    </row>
    <row r="41" spans="1:53" s="168" customFormat="1" ht="51" customHeight="1" x14ac:dyDescent="0.4">
      <c r="A41" s="274" t="s">
        <v>157</v>
      </c>
      <c r="B41" s="393" t="s">
        <v>290</v>
      </c>
      <c r="C41" s="386" t="s">
        <v>291</v>
      </c>
      <c r="D41" s="177">
        <v>5</v>
      </c>
      <c r="E41" s="148">
        <f t="shared" ref="E41:E55" si="6">D41*30</f>
        <v>150</v>
      </c>
      <c r="F41" s="148">
        <f t="shared" ref="F41:F55" si="7">G41+H41+I41</f>
        <v>12</v>
      </c>
      <c r="G41" s="149">
        <v>8</v>
      </c>
      <c r="H41" s="148"/>
      <c r="I41" s="149">
        <v>4</v>
      </c>
      <c r="J41" s="148">
        <f t="shared" ref="J41:J55" si="8">E41-F41</f>
        <v>138</v>
      </c>
      <c r="K41" s="224"/>
      <c r="L41" s="225"/>
      <c r="M41" s="223"/>
      <c r="N41" s="333"/>
      <c r="O41" s="226"/>
      <c r="P41" s="225"/>
      <c r="Q41" s="227"/>
      <c r="R41" s="347"/>
      <c r="S41" s="134">
        <v>8</v>
      </c>
      <c r="T41" s="134"/>
      <c r="U41" s="143">
        <v>4</v>
      </c>
      <c r="V41" s="152">
        <v>5</v>
      </c>
      <c r="W41" s="222"/>
      <c r="X41" s="225"/>
      <c r="Y41" s="227"/>
      <c r="Z41" s="152"/>
      <c r="AA41" s="222"/>
      <c r="AB41" s="225"/>
      <c r="AC41" s="227"/>
      <c r="AD41" s="152"/>
      <c r="AE41" s="224"/>
      <c r="AF41" s="225"/>
      <c r="AG41" s="228"/>
      <c r="AH41" s="152"/>
      <c r="AI41" s="224"/>
      <c r="AJ41" s="225"/>
      <c r="AK41" s="228"/>
      <c r="AL41" s="152"/>
      <c r="AM41" s="222"/>
      <c r="AN41" s="132"/>
      <c r="AO41" s="227"/>
      <c r="AP41" s="148"/>
      <c r="AQ41" s="224"/>
      <c r="AR41" s="225"/>
      <c r="AS41" s="228"/>
      <c r="AT41" s="152"/>
      <c r="AU41" s="222"/>
      <c r="AV41" s="132"/>
      <c r="AW41" s="227"/>
      <c r="AX41" s="148"/>
      <c r="AY41" s="411">
        <v>3</v>
      </c>
      <c r="AZ41" s="151"/>
      <c r="BA41" s="148"/>
    </row>
    <row r="42" spans="1:53" s="168" customFormat="1" ht="51" customHeight="1" x14ac:dyDescent="0.4">
      <c r="A42" s="274" t="s">
        <v>158</v>
      </c>
      <c r="B42" s="394" t="s">
        <v>292</v>
      </c>
      <c r="C42" s="386" t="s">
        <v>293</v>
      </c>
      <c r="D42" s="151">
        <v>5</v>
      </c>
      <c r="E42" s="148">
        <f t="shared" si="6"/>
        <v>150</v>
      </c>
      <c r="F42" s="148">
        <f t="shared" si="7"/>
        <v>14</v>
      </c>
      <c r="G42" s="149">
        <v>8</v>
      </c>
      <c r="H42" s="148"/>
      <c r="I42" s="149">
        <v>6</v>
      </c>
      <c r="J42" s="148">
        <f t="shared" si="8"/>
        <v>136</v>
      </c>
      <c r="K42" s="224"/>
      <c r="L42" s="225"/>
      <c r="M42" s="223"/>
      <c r="N42" s="333"/>
      <c r="O42" s="226"/>
      <c r="P42" s="225"/>
      <c r="Q42" s="227"/>
      <c r="R42" s="347"/>
      <c r="S42" s="222"/>
      <c r="T42" s="225"/>
      <c r="U42" s="227"/>
      <c r="V42" s="152"/>
      <c r="W42" s="222">
        <v>8</v>
      </c>
      <c r="X42" s="225"/>
      <c r="Y42" s="227">
        <v>6</v>
      </c>
      <c r="Z42" s="152">
        <v>5</v>
      </c>
      <c r="AA42" s="222"/>
      <c r="AB42" s="225"/>
      <c r="AC42" s="227"/>
      <c r="AD42" s="152"/>
      <c r="AE42" s="224"/>
      <c r="AF42" s="225"/>
      <c r="AG42" s="228"/>
      <c r="AH42" s="152"/>
      <c r="AI42" s="224"/>
      <c r="AJ42" s="225"/>
      <c r="AK42" s="227"/>
      <c r="AL42" s="152"/>
      <c r="AM42" s="222"/>
      <c r="AN42" s="132"/>
      <c r="AO42" s="227"/>
      <c r="AP42" s="148"/>
      <c r="AQ42" s="224"/>
      <c r="AR42" s="225"/>
      <c r="AS42" s="227"/>
      <c r="AT42" s="152"/>
      <c r="AU42" s="222"/>
      <c r="AV42" s="132"/>
      <c r="AW42" s="227"/>
      <c r="AX42" s="148"/>
      <c r="AY42" s="411">
        <v>4</v>
      </c>
      <c r="AZ42" s="151"/>
      <c r="BA42" s="148"/>
    </row>
    <row r="43" spans="1:53" s="168" customFormat="1" ht="51" customHeight="1" x14ac:dyDescent="0.4">
      <c r="A43" s="274" t="s">
        <v>159</v>
      </c>
      <c r="B43" s="385" t="s">
        <v>294</v>
      </c>
      <c r="C43" s="386" t="s">
        <v>295</v>
      </c>
      <c r="D43" s="151">
        <v>5</v>
      </c>
      <c r="E43" s="148">
        <f t="shared" si="6"/>
        <v>150</v>
      </c>
      <c r="F43" s="148">
        <f t="shared" si="7"/>
        <v>12</v>
      </c>
      <c r="G43" s="149">
        <v>8</v>
      </c>
      <c r="H43" s="148">
        <v>4</v>
      </c>
      <c r="I43" s="149"/>
      <c r="J43" s="148">
        <f t="shared" si="8"/>
        <v>138</v>
      </c>
      <c r="K43" s="224"/>
      <c r="L43" s="225"/>
      <c r="M43" s="223"/>
      <c r="N43" s="333"/>
      <c r="O43" s="226"/>
      <c r="P43" s="225"/>
      <c r="Q43" s="227"/>
      <c r="R43" s="347"/>
      <c r="S43" s="222"/>
      <c r="T43" s="225"/>
      <c r="U43" s="227"/>
      <c r="V43" s="152"/>
      <c r="W43" s="222">
        <v>8</v>
      </c>
      <c r="X43" s="225">
        <v>4</v>
      </c>
      <c r="Y43" s="227"/>
      <c r="Z43" s="152">
        <v>5</v>
      </c>
      <c r="AA43" s="222"/>
      <c r="AB43" s="225"/>
      <c r="AC43" s="227"/>
      <c r="AD43" s="152"/>
      <c r="AE43" s="224"/>
      <c r="AF43" s="225"/>
      <c r="AG43" s="228"/>
      <c r="AH43" s="152"/>
      <c r="AI43" s="224"/>
      <c r="AJ43" s="225"/>
      <c r="AK43" s="227"/>
      <c r="AL43" s="152"/>
      <c r="AM43" s="222"/>
      <c r="AN43" s="132"/>
      <c r="AO43" s="227"/>
      <c r="AP43" s="148"/>
      <c r="AQ43" s="224"/>
      <c r="AR43" s="225"/>
      <c r="AS43" s="227"/>
      <c r="AT43" s="152"/>
      <c r="AU43" s="222"/>
      <c r="AV43" s="132"/>
      <c r="AW43" s="227"/>
      <c r="AX43" s="148"/>
      <c r="AY43" s="411">
        <v>4</v>
      </c>
      <c r="AZ43" s="151"/>
      <c r="BA43" s="148"/>
    </row>
    <row r="44" spans="1:53" s="168" customFormat="1" ht="51" customHeight="1" x14ac:dyDescent="0.4">
      <c r="A44" s="274" t="s">
        <v>160</v>
      </c>
      <c r="B44" s="394" t="s">
        <v>296</v>
      </c>
      <c r="C44" s="175"/>
      <c r="D44" s="151">
        <v>9</v>
      </c>
      <c r="E44" s="148">
        <f t="shared" si="6"/>
        <v>270</v>
      </c>
      <c r="F44" s="148">
        <f t="shared" si="7"/>
        <v>28</v>
      </c>
      <c r="G44" s="149">
        <v>16</v>
      </c>
      <c r="H44" s="148">
        <v>8</v>
      </c>
      <c r="I44" s="149">
        <v>4</v>
      </c>
      <c r="J44" s="148">
        <f t="shared" si="8"/>
        <v>242</v>
      </c>
      <c r="K44" s="224"/>
      <c r="L44" s="225"/>
      <c r="M44" s="223"/>
      <c r="N44" s="333"/>
      <c r="O44" s="226"/>
      <c r="P44" s="225"/>
      <c r="Q44" s="227"/>
      <c r="R44" s="347"/>
      <c r="S44" s="222"/>
      <c r="T44" s="225"/>
      <c r="U44" s="227"/>
      <c r="V44" s="152"/>
      <c r="W44" s="222"/>
      <c r="X44" s="225"/>
      <c r="Y44" s="227"/>
      <c r="Z44" s="152"/>
      <c r="AA44" s="222">
        <v>8</v>
      </c>
      <c r="AB44" s="225">
        <v>4</v>
      </c>
      <c r="AC44" s="227">
        <v>4</v>
      </c>
      <c r="AD44" s="152">
        <v>5</v>
      </c>
      <c r="AE44" s="222">
        <v>8</v>
      </c>
      <c r="AF44" s="225">
        <v>4</v>
      </c>
      <c r="AG44" s="227"/>
      <c r="AH44" s="152">
        <v>4</v>
      </c>
      <c r="AI44" s="224"/>
      <c r="AJ44" s="225"/>
      <c r="AK44" s="227"/>
      <c r="AL44" s="152"/>
      <c r="AM44" s="222"/>
      <c r="AN44" s="132"/>
      <c r="AO44" s="227"/>
      <c r="AP44" s="148"/>
      <c r="AQ44" s="224"/>
      <c r="AR44" s="225"/>
      <c r="AS44" s="227"/>
      <c r="AT44" s="152"/>
      <c r="AU44" s="222"/>
      <c r="AV44" s="132"/>
      <c r="AW44" s="227"/>
      <c r="AX44" s="148"/>
      <c r="AY44" s="411" t="s">
        <v>314</v>
      </c>
      <c r="AZ44" s="151"/>
      <c r="BA44" s="148"/>
    </row>
    <row r="45" spans="1:53" s="168" customFormat="1" ht="51" customHeight="1" x14ac:dyDescent="0.4">
      <c r="A45" s="274" t="s">
        <v>161</v>
      </c>
      <c r="B45" s="394" t="s">
        <v>297</v>
      </c>
      <c r="C45" s="386" t="s">
        <v>293</v>
      </c>
      <c r="D45" s="151">
        <v>4</v>
      </c>
      <c r="E45" s="148">
        <f t="shared" si="6"/>
        <v>120</v>
      </c>
      <c r="F45" s="148">
        <f t="shared" si="7"/>
        <v>12</v>
      </c>
      <c r="G45" s="149">
        <v>8</v>
      </c>
      <c r="H45" s="148"/>
      <c r="I45" s="149">
        <v>4</v>
      </c>
      <c r="J45" s="148">
        <f t="shared" si="8"/>
        <v>108</v>
      </c>
      <c r="K45" s="224"/>
      <c r="L45" s="225"/>
      <c r="M45" s="223"/>
      <c r="N45" s="333"/>
      <c r="O45" s="226"/>
      <c r="P45" s="225"/>
      <c r="Q45" s="227"/>
      <c r="R45" s="347"/>
      <c r="S45" s="222"/>
      <c r="T45" s="225"/>
      <c r="U45" s="227"/>
      <c r="V45" s="152"/>
      <c r="W45" s="222"/>
      <c r="X45" s="225"/>
      <c r="Y45" s="227"/>
      <c r="Z45" s="152"/>
      <c r="AA45" s="222"/>
      <c r="AB45" s="225"/>
      <c r="AC45" s="227"/>
      <c r="AD45" s="152"/>
      <c r="AE45" s="222">
        <v>8</v>
      </c>
      <c r="AF45" s="225"/>
      <c r="AG45" s="227">
        <v>4</v>
      </c>
      <c r="AH45" s="152">
        <v>4</v>
      </c>
      <c r="AI45" s="224"/>
      <c r="AJ45" s="225"/>
      <c r="AK45" s="227"/>
      <c r="AL45" s="152"/>
      <c r="AM45" s="222"/>
      <c r="AN45" s="132"/>
      <c r="AO45" s="227"/>
      <c r="AP45" s="148"/>
      <c r="AQ45" s="224"/>
      <c r="AR45" s="225"/>
      <c r="AS45" s="227"/>
      <c r="AT45" s="152"/>
      <c r="AU45" s="222"/>
      <c r="AV45" s="132"/>
      <c r="AW45" s="227"/>
      <c r="AX45" s="148"/>
      <c r="AY45" s="411">
        <v>6</v>
      </c>
      <c r="AZ45" s="151"/>
      <c r="BA45" s="148"/>
    </row>
    <row r="46" spans="1:53" s="168" customFormat="1" ht="63" customHeight="1" x14ac:dyDescent="0.4">
      <c r="A46" s="274" t="s">
        <v>162</v>
      </c>
      <c r="B46" s="395" t="s">
        <v>298</v>
      </c>
      <c r="C46" s="396" t="s">
        <v>282</v>
      </c>
      <c r="D46" s="151">
        <v>4</v>
      </c>
      <c r="E46" s="148">
        <f t="shared" si="6"/>
        <v>120</v>
      </c>
      <c r="F46" s="148">
        <f t="shared" si="7"/>
        <v>16</v>
      </c>
      <c r="G46" s="149">
        <v>8</v>
      </c>
      <c r="H46" s="148">
        <v>4</v>
      </c>
      <c r="I46" s="149">
        <v>4</v>
      </c>
      <c r="J46" s="148">
        <f t="shared" si="8"/>
        <v>104</v>
      </c>
      <c r="K46" s="224"/>
      <c r="L46" s="225"/>
      <c r="M46" s="223"/>
      <c r="N46" s="333"/>
      <c r="O46" s="226"/>
      <c r="P46" s="225"/>
      <c r="Q46" s="227"/>
      <c r="R46" s="347"/>
      <c r="S46" s="222"/>
      <c r="T46" s="225"/>
      <c r="U46" s="227"/>
      <c r="V46" s="152"/>
      <c r="W46" s="222"/>
      <c r="X46" s="225"/>
      <c r="Y46" s="227"/>
      <c r="Z46" s="152"/>
      <c r="AA46" s="222"/>
      <c r="AB46" s="225"/>
      <c r="AC46" s="227"/>
      <c r="AD46" s="152"/>
      <c r="AE46" s="224">
        <v>8</v>
      </c>
      <c r="AF46" s="225">
        <v>4</v>
      </c>
      <c r="AG46" s="228">
        <v>4</v>
      </c>
      <c r="AH46" s="152">
        <v>4</v>
      </c>
      <c r="AI46" s="224"/>
      <c r="AJ46" s="225"/>
      <c r="AK46" s="227"/>
      <c r="AL46" s="152"/>
      <c r="AM46" s="222"/>
      <c r="AN46" s="132"/>
      <c r="AO46" s="227"/>
      <c r="AP46" s="148"/>
      <c r="AQ46" s="224"/>
      <c r="AR46" s="225"/>
      <c r="AS46" s="227"/>
      <c r="AT46" s="152"/>
      <c r="AU46" s="222"/>
      <c r="AV46" s="132"/>
      <c r="AW46" s="227"/>
      <c r="AX46" s="148"/>
      <c r="AY46" s="411">
        <v>6</v>
      </c>
      <c r="AZ46" s="151"/>
      <c r="BA46" s="148"/>
    </row>
    <row r="47" spans="1:53" s="168" customFormat="1" ht="67.2" customHeight="1" x14ac:dyDescent="0.4">
      <c r="A47" s="274" t="s">
        <v>163</v>
      </c>
      <c r="B47" s="397" t="s">
        <v>299</v>
      </c>
      <c r="C47" s="386" t="s">
        <v>293</v>
      </c>
      <c r="D47" s="151">
        <v>4</v>
      </c>
      <c r="E47" s="148">
        <f t="shared" si="6"/>
        <v>120</v>
      </c>
      <c r="F47" s="148">
        <f t="shared" si="7"/>
        <v>12</v>
      </c>
      <c r="G47" s="149">
        <v>8</v>
      </c>
      <c r="H47" s="148">
        <v>4</v>
      </c>
      <c r="I47" s="149"/>
      <c r="J47" s="148">
        <f t="shared" si="8"/>
        <v>108</v>
      </c>
      <c r="K47" s="224"/>
      <c r="L47" s="225"/>
      <c r="M47" s="223"/>
      <c r="N47" s="333"/>
      <c r="O47" s="226"/>
      <c r="P47" s="225"/>
      <c r="Q47" s="227"/>
      <c r="R47" s="347"/>
      <c r="S47" s="222"/>
      <c r="T47" s="225"/>
      <c r="U47" s="227"/>
      <c r="V47" s="152"/>
      <c r="W47" s="222"/>
      <c r="X47" s="225"/>
      <c r="Y47" s="227"/>
      <c r="Z47" s="152"/>
      <c r="AA47" s="222"/>
      <c r="AB47" s="225"/>
      <c r="AC47" s="227"/>
      <c r="AD47" s="152"/>
      <c r="AE47" s="224">
        <v>8</v>
      </c>
      <c r="AF47" s="225">
        <v>4</v>
      </c>
      <c r="AG47" s="228"/>
      <c r="AH47" s="152">
        <v>4</v>
      </c>
      <c r="AI47" s="224"/>
      <c r="AJ47" s="225"/>
      <c r="AK47" s="227"/>
      <c r="AL47" s="152"/>
      <c r="AM47" s="222"/>
      <c r="AN47" s="132"/>
      <c r="AO47" s="227"/>
      <c r="AP47" s="148"/>
      <c r="AQ47" s="224"/>
      <c r="AR47" s="225"/>
      <c r="AS47" s="227"/>
      <c r="AT47" s="152"/>
      <c r="AU47" s="222"/>
      <c r="AV47" s="132"/>
      <c r="AW47" s="227"/>
      <c r="AX47" s="148"/>
      <c r="AY47" s="411">
        <v>6</v>
      </c>
      <c r="AZ47" s="151"/>
      <c r="BA47" s="148"/>
    </row>
    <row r="48" spans="1:53" s="168" customFormat="1" ht="68.400000000000006" customHeight="1" x14ac:dyDescent="0.4">
      <c r="A48" s="274" t="s">
        <v>164</v>
      </c>
      <c r="B48" s="425" t="s">
        <v>318</v>
      </c>
      <c r="C48" s="386" t="s">
        <v>293</v>
      </c>
      <c r="D48" s="177">
        <v>5</v>
      </c>
      <c r="E48" s="148">
        <f t="shared" si="6"/>
        <v>150</v>
      </c>
      <c r="F48" s="148">
        <f t="shared" si="7"/>
        <v>20</v>
      </c>
      <c r="G48" s="149">
        <v>8</v>
      </c>
      <c r="H48" s="148">
        <v>6</v>
      </c>
      <c r="I48" s="149">
        <v>6</v>
      </c>
      <c r="J48" s="148">
        <f t="shared" si="8"/>
        <v>130</v>
      </c>
      <c r="K48" s="224"/>
      <c r="L48" s="225"/>
      <c r="M48" s="223"/>
      <c r="N48" s="333"/>
      <c r="O48" s="226"/>
      <c r="P48" s="225"/>
      <c r="Q48" s="227"/>
      <c r="R48" s="347"/>
      <c r="S48" s="222"/>
      <c r="T48" s="225"/>
      <c r="U48" s="227"/>
      <c r="V48" s="152"/>
      <c r="W48" s="222"/>
      <c r="X48" s="225"/>
      <c r="Y48" s="227"/>
      <c r="Z48" s="152"/>
      <c r="AA48" s="222"/>
      <c r="AB48" s="225"/>
      <c r="AC48" s="227"/>
      <c r="AD48" s="152"/>
      <c r="AE48" s="224"/>
      <c r="AF48" s="225"/>
      <c r="AG48" s="228"/>
      <c r="AH48" s="152"/>
      <c r="AI48" s="224">
        <v>8</v>
      </c>
      <c r="AJ48" s="225">
        <v>6</v>
      </c>
      <c r="AK48" s="228">
        <v>6</v>
      </c>
      <c r="AL48" s="152">
        <v>5</v>
      </c>
      <c r="AM48" s="222"/>
      <c r="AN48" s="132"/>
      <c r="AO48" s="227"/>
      <c r="AP48" s="148"/>
      <c r="AQ48" s="224"/>
      <c r="AR48" s="225"/>
      <c r="AS48" s="227"/>
      <c r="AT48" s="152"/>
      <c r="AU48" s="222"/>
      <c r="AV48" s="132"/>
      <c r="AW48" s="227"/>
      <c r="AX48" s="148"/>
      <c r="AY48" s="411">
        <v>7</v>
      </c>
      <c r="AZ48" s="151"/>
      <c r="BA48" s="148"/>
    </row>
    <row r="49" spans="1:53" s="168" customFormat="1" ht="51" customHeight="1" x14ac:dyDescent="0.4">
      <c r="A49" s="274" t="s">
        <v>165</v>
      </c>
      <c r="B49" s="398" t="s">
        <v>300</v>
      </c>
      <c r="C49" s="386" t="s">
        <v>301</v>
      </c>
      <c r="D49" s="177">
        <v>4</v>
      </c>
      <c r="E49" s="148">
        <f t="shared" si="6"/>
        <v>120</v>
      </c>
      <c r="F49" s="148">
        <f t="shared" si="7"/>
        <v>16</v>
      </c>
      <c r="G49" s="149">
        <v>8</v>
      </c>
      <c r="H49" s="148">
        <v>4</v>
      </c>
      <c r="I49" s="149">
        <v>4</v>
      </c>
      <c r="J49" s="148">
        <f t="shared" si="8"/>
        <v>104</v>
      </c>
      <c r="K49" s="224"/>
      <c r="L49" s="225"/>
      <c r="M49" s="223"/>
      <c r="N49" s="333"/>
      <c r="O49" s="226"/>
      <c r="P49" s="225"/>
      <c r="Q49" s="227"/>
      <c r="R49" s="347"/>
      <c r="S49" s="222"/>
      <c r="T49" s="225"/>
      <c r="U49" s="227"/>
      <c r="V49" s="152"/>
      <c r="W49" s="222"/>
      <c r="X49" s="225"/>
      <c r="Y49" s="227"/>
      <c r="Z49" s="152"/>
      <c r="AA49" s="222"/>
      <c r="AB49" s="225"/>
      <c r="AC49" s="227"/>
      <c r="AD49" s="152"/>
      <c r="AE49" s="224"/>
      <c r="AF49" s="225"/>
      <c r="AG49" s="228"/>
      <c r="AH49" s="152"/>
      <c r="AI49" s="224">
        <v>8</v>
      </c>
      <c r="AJ49" s="225">
        <v>4</v>
      </c>
      <c r="AK49" s="227">
        <v>4</v>
      </c>
      <c r="AL49" s="152">
        <v>4</v>
      </c>
      <c r="AM49" s="222"/>
      <c r="AN49" s="132"/>
      <c r="AO49" s="227"/>
      <c r="AP49" s="148"/>
      <c r="AQ49" s="224"/>
      <c r="AR49" s="225"/>
      <c r="AS49" s="227"/>
      <c r="AT49" s="152"/>
      <c r="AU49" s="222"/>
      <c r="AV49" s="132"/>
      <c r="AW49" s="227"/>
      <c r="AX49" s="148"/>
      <c r="AY49" s="411">
        <v>7</v>
      </c>
      <c r="AZ49" s="151"/>
      <c r="BA49" s="148"/>
    </row>
    <row r="50" spans="1:53" s="168" customFormat="1" ht="51" customHeight="1" x14ac:dyDescent="0.4">
      <c r="A50" s="274" t="s">
        <v>166</v>
      </c>
      <c r="B50" s="385" t="s">
        <v>302</v>
      </c>
      <c r="C50" s="386" t="s">
        <v>285</v>
      </c>
      <c r="D50" s="177">
        <v>4</v>
      </c>
      <c r="E50" s="148">
        <f t="shared" si="6"/>
        <v>120</v>
      </c>
      <c r="F50" s="148">
        <f t="shared" si="7"/>
        <v>16</v>
      </c>
      <c r="G50" s="149">
        <v>8</v>
      </c>
      <c r="H50" s="148">
        <v>4</v>
      </c>
      <c r="I50" s="149">
        <v>4</v>
      </c>
      <c r="J50" s="148">
        <f t="shared" si="8"/>
        <v>104</v>
      </c>
      <c r="K50" s="224"/>
      <c r="L50" s="225"/>
      <c r="M50" s="223"/>
      <c r="N50" s="333"/>
      <c r="O50" s="226"/>
      <c r="P50" s="225"/>
      <c r="Q50" s="227"/>
      <c r="R50" s="347"/>
      <c r="S50" s="222"/>
      <c r="T50" s="225"/>
      <c r="U50" s="227"/>
      <c r="V50" s="152"/>
      <c r="W50" s="222"/>
      <c r="X50" s="225"/>
      <c r="Y50" s="227"/>
      <c r="Z50" s="152"/>
      <c r="AA50" s="222"/>
      <c r="AB50" s="225"/>
      <c r="AC50" s="227"/>
      <c r="AD50" s="152"/>
      <c r="AE50" s="224"/>
      <c r="AF50" s="225"/>
      <c r="AG50" s="228"/>
      <c r="AH50" s="152"/>
      <c r="AI50" s="224">
        <v>8</v>
      </c>
      <c r="AJ50" s="225">
        <v>4</v>
      </c>
      <c r="AK50" s="228">
        <v>4</v>
      </c>
      <c r="AL50" s="152">
        <v>4</v>
      </c>
      <c r="AM50" s="222"/>
      <c r="AN50" s="132"/>
      <c r="AO50" s="227"/>
      <c r="AP50" s="148"/>
      <c r="AQ50" s="224"/>
      <c r="AR50" s="225"/>
      <c r="AS50" s="228"/>
      <c r="AT50" s="152"/>
      <c r="AU50" s="222"/>
      <c r="AV50" s="132"/>
      <c r="AW50" s="227"/>
      <c r="AX50" s="148"/>
      <c r="AY50" s="411">
        <v>7</v>
      </c>
      <c r="AZ50" s="151"/>
      <c r="BA50" s="148"/>
    </row>
    <row r="51" spans="1:53" s="168" customFormat="1" ht="106.8" customHeight="1" x14ac:dyDescent="0.4">
      <c r="A51" s="274" t="s">
        <v>167</v>
      </c>
      <c r="B51" s="377" t="s">
        <v>303</v>
      </c>
      <c r="C51" s="175" t="s">
        <v>304</v>
      </c>
      <c r="D51" s="177">
        <v>4</v>
      </c>
      <c r="E51" s="148">
        <f t="shared" si="6"/>
        <v>120</v>
      </c>
      <c r="F51" s="148">
        <f t="shared" si="7"/>
        <v>12</v>
      </c>
      <c r="G51" s="149">
        <v>8</v>
      </c>
      <c r="H51" s="148">
        <v>4</v>
      </c>
      <c r="I51" s="149"/>
      <c r="J51" s="148">
        <f t="shared" si="8"/>
        <v>108</v>
      </c>
      <c r="K51" s="224"/>
      <c r="L51" s="225"/>
      <c r="M51" s="223"/>
      <c r="N51" s="333"/>
      <c r="O51" s="226"/>
      <c r="P51" s="225"/>
      <c r="Q51" s="227"/>
      <c r="R51" s="347"/>
      <c r="S51" s="222"/>
      <c r="T51" s="225"/>
      <c r="U51" s="227"/>
      <c r="V51" s="152"/>
      <c r="W51" s="222"/>
      <c r="X51" s="225"/>
      <c r="Y51" s="227"/>
      <c r="Z51" s="152"/>
      <c r="AA51" s="222"/>
      <c r="AB51" s="225"/>
      <c r="AC51" s="227"/>
      <c r="AD51" s="152"/>
      <c r="AE51" s="224">
        <v>8</v>
      </c>
      <c r="AF51" s="225">
        <v>4</v>
      </c>
      <c r="AG51" s="227"/>
      <c r="AH51" s="152">
        <v>4</v>
      </c>
      <c r="AI51" s="224"/>
      <c r="AJ51" s="225"/>
      <c r="AK51" s="227"/>
      <c r="AL51" s="152"/>
      <c r="AM51" s="222"/>
      <c r="AN51" s="132"/>
      <c r="AO51" s="227"/>
      <c r="AP51" s="148"/>
      <c r="AQ51" s="224"/>
      <c r="AR51" s="225"/>
      <c r="AS51" s="227"/>
      <c r="AT51" s="152"/>
      <c r="AU51" s="222"/>
      <c r="AV51" s="132"/>
      <c r="AW51" s="227"/>
      <c r="AX51" s="148"/>
      <c r="AY51" s="411">
        <v>6</v>
      </c>
      <c r="AZ51" s="151"/>
      <c r="BA51" s="148"/>
    </row>
    <row r="52" spans="1:53" s="168" customFormat="1" ht="86.4" customHeight="1" x14ac:dyDescent="0.4">
      <c r="A52" s="274" t="s">
        <v>168</v>
      </c>
      <c r="B52" s="397" t="s">
        <v>347</v>
      </c>
      <c r="C52" s="386" t="s">
        <v>293</v>
      </c>
      <c r="D52" s="177">
        <v>5</v>
      </c>
      <c r="E52" s="148">
        <f t="shared" si="6"/>
        <v>150</v>
      </c>
      <c r="F52" s="148">
        <f t="shared" si="7"/>
        <v>16</v>
      </c>
      <c r="G52" s="149">
        <v>10</v>
      </c>
      <c r="H52" s="148"/>
      <c r="I52" s="149">
        <v>6</v>
      </c>
      <c r="J52" s="148">
        <f t="shared" si="8"/>
        <v>134</v>
      </c>
      <c r="K52" s="224"/>
      <c r="L52" s="225"/>
      <c r="M52" s="223"/>
      <c r="N52" s="333"/>
      <c r="O52" s="226"/>
      <c r="P52" s="225"/>
      <c r="Q52" s="227"/>
      <c r="R52" s="347"/>
      <c r="S52" s="222"/>
      <c r="T52" s="225"/>
      <c r="U52" s="227"/>
      <c r="V52" s="152"/>
      <c r="W52" s="222"/>
      <c r="X52" s="225"/>
      <c r="Y52" s="227"/>
      <c r="Z52" s="152"/>
      <c r="AA52" s="222"/>
      <c r="AB52" s="225"/>
      <c r="AC52" s="227"/>
      <c r="AD52" s="152"/>
      <c r="AE52" s="224"/>
      <c r="AF52" s="225"/>
      <c r="AG52" s="228"/>
      <c r="AH52" s="152"/>
      <c r="AI52" s="224"/>
      <c r="AJ52" s="225"/>
      <c r="AK52" s="227"/>
      <c r="AL52" s="152"/>
      <c r="AM52" s="222">
        <v>10</v>
      </c>
      <c r="AN52" s="132"/>
      <c r="AO52" s="227">
        <v>6</v>
      </c>
      <c r="AP52" s="152">
        <v>5</v>
      </c>
      <c r="AQ52" s="224"/>
      <c r="AR52" s="225"/>
      <c r="AS52" s="227"/>
      <c r="AT52" s="152"/>
      <c r="AU52" s="222"/>
      <c r="AV52" s="132"/>
      <c r="AW52" s="227"/>
      <c r="AX52" s="148"/>
      <c r="AY52" s="411">
        <v>8</v>
      </c>
      <c r="AZ52" s="151"/>
      <c r="BA52" s="148"/>
    </row>
    <row r="53" spans="1:53" s="168" customFormat="1" ht="68.400000000000006" customHeight="1" x14ac:dyDescent="0.4">
      <c r="A53" s="274" t="s">
        <v>169</v>
      </c>
      <c r="B53" s="385" t="s">
        <v>305</v>
      </c>
      <c r="C53" s="386" t="s">
        <v>285</v>
      </c>
      <c r="D53" s="177">
        <v>4</v>
      </c>
      <c r="E53" s="148">
        <f t="shared" si="6"/>
        <v>120</v>
      </c>
      <c r="F53" s="148">
        <f t="shared" si="7"/>
        <v>16</v>
      </c>
      <c r="G53" s="149">
        <v>8</v>
      </c>
      <c r="H53" s="148">
        <v>4</v>
      </c>
      <c r="I53" s="149">
        <v>4</v>
      </c>
      <c r="J53" s="148">
        <f t="shared" si="8"/>
        <v>104</v>
      </c>
      <c r="K53" s="224"/>
      <c r="L53" s="225"/>
      <c r="M53" s="223"/>
      <c r="N53" s="333"/>
      <c r="O53" s="226"/>
      <c r="P53" s="225"/>
      <c r="Q53" s="227"/>
      <c r="R53" s="347"/>
      <c r="S53" s="222"/>
      <c r="T53" s="225"/>
      <c r="U53" s="227"/>
      <c r="V53" s="152"/>
      <c r="W53" s="222"/>
      <c r="X53" s="225"/>
      <c r="Y53" s="227"/>
      <c r="Z53" s="152"/>
      <c r="AA53" s="222"/>
      <c r="AB53" s="225"/>
      <c r="AC53" s="227"/>
      <c r="AD53" s="152"/>
      <c r="AE53" s="224"/>
      <c r="AF53" s="225"/>
      <c r="AG53" s="228"/>
      <c r="AH53" s="152"/>
      <c r="AI53" s="224"/>
      <c r="AJ53" s="225"/>
      <c r="AK53" s="227"/>
      <c r="AL53" s="152"/>
      <c r="AM53" s="222">
        <v>8</v>
      </c>
      <c r="AN53" s="132">
        <v>4</v>
      </c>
      <c r="AO53" s="227">
        <v>4</v>
      </c>
      <c r="AP53" s="152">
        <v>4</v>
      </c>
      <c r="AQ53" s="224"/>
      <c r="AR53" s="225"/>
      <c r="AS53" s="227"/>
      <c r="AT53" s="152"/>
      <c r="AU53" s="222"/>
      <c r="AV53" s="132"/>
      <c r="AW53" s="227"/>
      <c r="AX53" s="148"/>
      <c r="AY53" s="411">
        <v>8</v>
      </c>
      <c r="AZ53" s="151"/>
      <c r="BA53" s="148"/>
    </row>
    <row r="54" spans="1:53" s="168" customFormat="1" ht="70.2" customHeight="1" x14ac:dyDescent="0.4">
      <c r="A54" s="274" t="s">
        <v>170</v>
      </c>
      <c r="B54" s="450" t="s">
        <v>348</v>
      </c>
      <c r="C54" s="386" t="s">
        <v>293</v>
      </c>
      <c r="D54" s="177">
        <v>5</v>
      </c>
      <c r="E54" s="148">
        <f t="shared" si="6"/>
        <v>150</v>
      </c>
      <c r="F54" s="148">
        <f t="shared" si="7"/>
        <v>18</v>
      </c>
      <c r="G54" s="149">
        <v>10</v>
      </c>
      <c r="H54" s="148"/>
      <c r="I54" s="149">
        <v>8</v>
      </c>
      <c r="J54" s="148">
        <f t="shared" si="8"/>
        <v>132</v>
      </c>
      <c r="K54" s="224"/>
      <c r="L54" s="225"/>
      <c r="M54" s="223"/>
      <c r="N54" s="333"/>
      <c r="O54" s="226"/>
      <c r="P54" s="225"/>
      <c r="Q54" s="227"/>
      <c r="R54" s="347"/>
      <c r="S54" s="222"/>
      <c r="T54" s="225"/>
      <c r="U54" s="227"/>
      <c r="V54" s="152"/>
      <c r="W54" s="222"/>
      <c r="X54" s="225"/>
      <c r="Y54" s="227"/>
      <c r="Z54" s="152"/>
      <c r="AA54" s="222"/>
      <c r="AB54" s="225"/>
      <c r="AC54" s="227"/>
      <c r="AD54" s="152"/>
      <c r="AE54" s="224"/>
      <c r="AF54" s="225"/>
      <c r="AG54" s="228"/>
      <c r="AH54" s="152"/>
      <c r="AI54" s="224"/>
      <c r="AJ54" s="225"/>
      <c r="AK54" s="227"/>
      <c r="AL54" s="152"/>
      <c r="AM54" s="222">
        <v>10</v>
      </c>
      <c r="AN54" s="132"/>
      <c r="AO54" s="227">
        <v>8</v>
      </c>
      <c r="AP54" s="152">
        <v>5</v>
      </c>
      <c r="AQ54" s="224"/>
      <c r="AR54" s="225"/>
      <c r="AS54" s="227"/>
      <c r="AT54" s="152"/>
      <c r="AU54" s="222"/>
      <c r="AV54" s="132"/>
      <c r="AW54" s="227"/>
      <c r="AX54" s="148"/>
      <c r="AY54" s="411">
        <v>8</v>
      </c>
      <c r="AZ54" s="151"/>
      <c r="BA54" s="148"/>
    </row>
    <row r="55" spans="1:53" s="168" customFormat="1" ht="76.2" customHeight="1" thickBot="1" x14ac:dyDescent="0.45">
      <c r="A55" s="138" t="s">
        <v>312</v>
      </c>
      <c r="B55" s="427" t="s">
        <v>313</v>
      </c>
      <c r="C55" s="386" t="s">
        <v>301</v>
      </c>
      <c r="D55" s="177">
        <v>4</v>
      </c>
      <c r="E55" s="148">
        <f t="shared" si="6"/>
        <v>120</v>
      </c>
      <c r="F55" s="148">
        <f t="shared" si="7"/>
        <v>14</v>
      </c>
      <c r="G55" s="149">
        <v>8</v>
      </c>
      <c r="H55" s="148">
        <v>6</v>
      </c>
      <c r="I55" s="149"/>
      <c r="J55" s="148">
        <f t="shared" si="8"/>
        <v>106</v>
      </c>
      <c r="K55" s="224"/>
      <c r="L55" s="225"/>
      <c r="M55" s="223"/>
      <c r="N55" s="333"/>
      <c r="O55" s="226"/>
      <c r="P55" s="225"/>
      <c r="Q55" s="227"/>
      <c r="R55" s="347"/>
      <c r="S55" s="222"/>
      <c r="T55" s="225"/>
      <c r="U55" s="227"/>
      <c r="V55" s="152"/>
      <c r="W55" s="222"/>
      <c r="X55" s="225"/>
      <c r="Y55" s="227"/>
      <c r="Z55" s="152"/>
      <c r="AA55" s="222"/>
      <c r="AB55" s="225"/>
      <c r="AC55" s="227"/>
      <c r="AD55" s="152"/>
      <c r="AE55" s="224"/>
      <c r="AF55" s="225"/>
      <c r="AG55" s="228"/>
      <c r="AH55" s="152"/>
      <c r="AI55" s="224"/>
      <c r="AJ55" s="225"/>
      <c r="AK55" s="227"/>
      <c r="AL55" s="152"/>
      <c r="AM55" s="222">
        <v>8</v>
      </c>
      <c r="AN55" s="132">
        <v>6</v>
      </c>
      <c r="AO55" s="227"/>
      <c r="AP55" s="152">
        <v>4</v>
      </c>
      <c r="AQ55" s="224"/>
      <c r="AR55" s="225"/>
      <c r="AS55" s="227"/>
      <c r="AT55" s="152"/>
      <c r="AU55" s="222"/>
      <c r="AV55" s="132"/>
      <c r="AW55" s="227"/>
      <c r="AX55" s="148"/>
      <c r="AY55" s="152">
        <v>8</v>
      </c>
      <c r="AZ55" s="151"/>
      <c r="BA55" s="148"/>
    </row>
    <row r="56" spans="1:53" s="168" customFormat="1" ht="19.5" customHeight="1" thickBot="1" x14ac:dyDescent="0.45">
      <c r="A56" s="376"/>
      <c r="B56" s="361" t="s">
        <v>182</v>
      </c>
      <c r="C56" s="164"/>
      <c r="D56" s="403">
        <f>SUM(D57:D74)</f>
        <v>39</v>
      </c>
      <c r="E56" s="114">
        <f>SUM(E57:E68)</f>
        <v>780</v>
      </c>
      <c r="F56" s="114"/>
      <c r="G56" s="402"/>
      <c r="H56" s="114"/>
      <c r="I56" s="402"/>
      <c r="J56" s="114"/>
      <c r="K56" s="526">
        <f>SUM(K57:M68)</f>
        <v>0</v>
      </c>
      <c r="L56" s="516"/>
      <c r="M56" s="517"/>
      <c r="N56" s="320">
        <f>SUM(N57:N68)</f>
        <v>0</v>
      </c>
      <c r="O56" s="526">
        <f>SUM(O57:Q68)</f>
        <v>0</v>
      </c>
      <c r="P56" s="516"/>
      <c r="Q56" s="517"/>
      <c r="R56" s="341">
        <f>SUM(R57:R68)</f>
        <v>0</v>
      </c>
      <c r="S56" s="531">
        <f>SUM(S57:U68)</f>
        <v>0</v>
      </c>
      <c r="T56" s="532"/>
      <c r="U56" s="533"/>
      <c r="V56" s="165">
        <f>SUM(V57:V68)</f>
        <v>0</v>
      </c>
      <c r="W56" s="531">
        <f>SUM(W57:Y68)</f>
        <v>0</v>
      </c>
      <c r="X56" s="532"/>
      <c r="Y56" s="533"/>
      <c r="Z56" s="165">
        <f>SUM(Z57:Z68)</f>
        <v>0</v>
      </c>
      <c r="AA56" s="531">
        <f>SUM(AA57:AC68)</f>
        <v>30</v>
      </c>
      <c r="AB56" s="532"/>
      <c r="AC56" s="533"/>
      <c r="AD56" s="165">
        <f>SUM(AD57:AD68)</f>
        <v>10</v>
      </c>
      <c r="AE56" s="526">
        <f>SUM(AE57:AG68)</f>
        <v>0</v>
      </c>
      <c r="AF56" s="516"/>
      <c r="AG56" s="517"/>
      <c r="AH56" s="165">
        <f>SUM(AH57:AH68)</f>
        <v>0</v>
      </c>
      <c r="AI56" s="526">
        <f>SUM(AI57:AK68)</f>
        <v>40</v>
      </c>
      <c r="AJ56" s="516"/>
      <c r="AK56" s="517"/>
      <c r="AL56" s="165">
        <f>SUM(AL57:AL68)</f>
        <v>12</v>
      </c>
      <c r="AM56" s="531">
        <f>SUM(AM57:AO68)</f>
        <v>0</v>
      </c>
      <c r="AN56" s="532"/>
      <c r="AO56" s="533"/>
      <c r="AP56" s="114">
        <f>SUM(AP57:AP68)</f>
        <v>0</v>
      </c>
      <c r="AQ56" s="526">
        <f>SUM(AQ57:AS68)</f>
        <v>12</v>
      </c>
      <c r="AR56" s="516"/>
      <c r="AS56" s="517"/>
      <c r="AT56" s="165">
        <f>SUM(AT57:AT74)</f>
        <v>17</v>
      </c>
      <c r="AU56" s="531">
        <f>SUM(AU57:AW68)</f>
        <v>0</v>
      </c>
      <c r="AV56" s="532"/>
      <c r="AW56" s="533"/>
      <c r="AX56" s="114">
        <f>SUM(AX57:AX68)</f>
        <v>0</v>
      </c>
      <c r="AY56" s="165"/>
      <c r="AZ56" s="403"/>
      <c r="BA56" s="114"/>
    </row>
    <row r="57" spans="1:53" s="168" customFormat="1" ht="87.6" customHeight="1" x14ac:dyDescent="0.4">
      <c r="A57" s="275" t="s">
        <v>138</v>
      </c>
      <c r="B57" s="397" t="s">
        <v>306</v>
      </c>
      <c r="C57" s="175" t="s">
        <v>285</v>
      </c>
      <c r="D57" s="582">
        <v>5</v>
      </c>
      <c r="E57" s="580">
        <f>D57*30</f>
        <v>150</v>
      </c>
      <c r="F57" s="580">
        <f>G57+H57+I57</f>
        <v>16</v>
      </c>
      <c r="G57" s="624">
        <v>8</v>
      </c>
      <c r="H57" s="580">
        <v>4</v>
      </c>
      <c r="I57" s="624">
        <v>4</v>
      </c>
      <c r="J57" s="580">
        <f>E57-F57</f>
        <v>134</v>
      </c>
      <c r="K57" s="586"/>
      <c r="L57" s="588"/>
      <c r="M57" s="578"/>
      <c r="N57" s="596"/>
      <c r="O57" s="586"/>
      <c r="P57" s="588"/>
      <c r="Q57" s="578"/>
      <c r="R57" s="598"/>
      <c r="S57" s="614"/>
      <c r="T57" s="629"/>
      <c r="U57" s="612"/>
      <c r="V57" s="638"/>
      <c r="W57" s="614"/>
      <c r="X57" s="629"/>
      <c r="Y57" s="612"/>
      <c r="Z57" s="639"/>
      <c r="AA57" s="633">
        <v>8</v>
      </c>
      <c r="AB57" s="629">
        <v>4</v>
      </c>
      <c r="AC57" s="632">
        <v>4</v>
      </c>
      <c r="AD57" s="613">
        <v>5</v>
      </c>
      <c r="AE57" s="633"/>
      <c r="AF57" s="629"/>
      <c r="AG57" s="632"/>
      <c r="AH57" s="613"/>
      <c r="AI57" s="633"/>
      <c r="AJ57" s="629"/>
      <c r="AK57" s="612"/>
      <c r="AL57" s="613"/>
      <c r="AM57" s="614"/>
      <c r="AN57" s="655"/>
      <c r="AO57" s="612"/>
      <c r="AP57" s="637"/>
      <c r="AQ57" s="633"/>
      <c r="AR57" s="629"/>
      <c r="AS57" s="612"/>
      <c r="AT57" s="613"/>
      <c r="AU57" s="614"/>
      <c r="AV57" s="655"/>
      <c r="AW57" s="612"/>
      <c r="AX57" s="637"/>
      <c r="AY57" s="613">
        <v>5</v>
      </c>
      <c r="AZ57" s="613"/>
      <c r="BA57" s="637"/>
    </row>
    <row r="58" spans="1:53" s="168" customFormat="1" ht="42" customHeight="1" x14ac:dyDescent="0.4">
      <c r="A58" s="274" t="s">
        <v>149</v>
      </c>
      <c r="B58" s="397" t="s">
        <v>307</v>
      </c>
      <c r="C58" s="175" t="s">
        <v>285</v>
      </c>
      <c r="D58" s="607"/>
      <c r="E58" s="604"/>
      <c r="F58" s="604"/>
      <c r="G58" s="656"/>
      <c r="H58" s="604"/>
      <c r="I58" s="656"/>
      <c r="J58" s="604"/>
      <c r="K58" s="611"/>
      <c r="L58" s="605"/>
      <c r="M58" s="606"/>
      <c r="N58" s="630"/>
      <c r="O58" s="611"/>
      <c r="P58" s="605"/>
      <c r="Q58" s="606"/>
      <c r="R58" s="627"/>
      <c r="S58" s="608"/>
      <c r="T58" s="605"/>
      <c r="U58" s="606"/>
      <c r="V58" s="631"/>
      <c r="W58" s="608"/>
      <c r="X58" s="605"/>
      <c r="Y58" s="606"/>
      <c r="Z58" s="640"/>
      <c r="AA58" s="611"/>
      <c r="AB58" s="605"/>
      <c r="AC58" s="626"/>
      <c r="AD58" s="607"/>
      <c r="AE58" s="611"/>
      <c r="AF58" s="605"/>
      <c r="AG58" s="626"/>
      <c r="AH58" s="607"/>
      <c r="AI58" s="611"/>
      <c r="AJ58" s="605"/>
      <c r="AK58" s="606"/>
      <c r="AL58" s="607"/>
      <c r="AM58" s="608"/>
      <c r="AN58" s="609"/>
      <c r="AO58" s="606"/>
      <c r="AP58" s="604"/>
      <c r="AQ58" s="611"/>
      <c r="AR58" s="605"/>
      <c r="AS58" s="606"/>
      <c r="AT58" s="607"/>
      <c r="AU58" s="608"/>
      <c r="AV58" s="609"/>
      <c r="AW58" s="606"/>
      <c r="AX58" s="604"/>
      <c r="AY58" s="607"/>
      <c r="AZ58" s="607"/>
      <c r="BA58" s="604"/>
    </row>
    <row r="59" spans="1:53" s="168" customFormat="1" ht="44.4" customHeight="1" x14ac:dyDescent="0.4">
      <c r="A59" s="274" t="s">
        <v>150</v>
      </c>
      <c r="B59" s="397" t="s">
        <v>349</v>
      </c>
      <c r="C59" s="386" t="s">
        <v>293</v>
      </c>
      <c r="D59" s="600">
        <v>5</v>
      </c>
      <c r="E59" s="601">
        <f t="shared" ref="E59" si="9">D59*30</f>
        <v>150</v>
      </c>
      <c r="F59" s="601">
        <f t="shared" ref="F59" si="10">G59+H59+I59</f>
        <v>14</v>
      </c>
      <c r="G59" s="602">
        <v>8</v>
      </c>
      <c r="H59" s="601"/>
      <c r="I59" s="602">
        <v>6</v>
      </c>
      <c r="J59" s="601">
        <f t="shared" ref="J59" si="11">E59-F59</f>
        <v>136</v>
      </c>
      <c r="K59" s="586"/>
      <c r="L59" s="588"/>
      <c r="M59" s="578"/>
      <c r="N59" s="596"/>
      <c r="O59" s="586"/>
      <c r="P59" s="588"/>
      <c r="Q59" s="578"/>
      <c r="R59" s="598"/>
      <c r="S59" s="590"/>
      <c r="T59" s="588"/>
      <c r="U59" s="578"/>
      <c r="V59" s="594"/>
      <c r="W59" s="590"/>
      <c r="X59" s="588"/>
      <c r="Y59" s="578"/>
      <c r="Z59" s="594"/>
      <c r="AA59" s="586">
        <v>8</v>
      </c>
      <c r="AB59" s="588"/>
      <c r="AC59" s="592">
        <v>6</v>
      </c>
      <c r="AD59" s="582">
        <v>5</v>
      </c>
      <c r="AE59" s="586"/>
      <c r="AF59" s="588"/>
      <c r="AG59" s="592"/>
      <c r="AH59" s="582"/>
      <c r="AI59" s="586"/>
      <c r="AJ59" s="588"/>
      <c r="AK59" s="578"/>
      <c r="AL59" s="582"/>
      <c r="AM59" s="590"/>
      <c r="AN59" s="584"/>
      <c r="AO59" s="578"/>
      <c r="AP59" s="580"/>
      <c r="AQ59" s="586"/>
      <c r="AR59" s="588"/>
      <c r="AS59" s="578"/>
      <c r="AT59" s="582"/>
      <c r="AU59" s="590"/>
      <c r="AV59" s="584"/>
      <c r="AW59" s="578"/>
      <c r="AX59" s="580"/>
      <c r="AY59" s="582">
        <v>5</v>
      </c>
      <c r="AZ59" s="582"/>
      <c r="BA59" s="580"/>
    </row>
    <row r="60" spans="1:53" s="168" customFormat="1" ht="45.6" customHeight="1" x14ac:dyDescent="0.4">
      <c r="A60" s="274" t="s">
        <v>151</v>
      </c>
      <c r="B60" s="397" t="s">
        <v>375</v>
      </c>
      <c r="C60" s="386" t="s">
        <v>293</v>
      </c>
      <c r="D60" s="607"/>
      <c r="E60" s="604"/>
      <c r="F60" s="604"/>
      <c r="G60" s="656"/>
      <c r="H60" s="604"/>
      <c r="I60" s="656"/>
      <c r="J60" s="604"/>
      <c r="K60" s="611"/>
      <c r="L60" s="605"/>
      <c r="M60" s="606"/>
      <c r="N60" s="630"/>
      <c r="O60" s="611"/>
      <c r="P60" s="605"/>
      <c r="Q60" s="606"/>
      <c r="R60" s="627"/>
      <c r="S60" s="608"/>
      <c r="T60" s="605"/>
      <c r="U60" s="606"/>
      <c r="V60" s="631"/>
      <c r="W60" s="608"/>
      <c r="X60" s="605"/>
      <c r="Y60" s="606"/>
      <c r="Z60" s="631"/>
      <c r="AA60" s="611"/>
      <c r="AB60" s="605"/>
      <c r="AC60" s="626"/>
      <c r="AD60" s="607"/>
      <c r="AE60" s="611"/>
      <c r="AF60" s="605"/>
      <c r="AG60" s="626"/>
      <c r="AH60" s="607"/>
      <c r="AI60" s="611"/>
      <c r="AJ60" s="605"/>
      <c r="AK60" s="606"/>
      <c r="AL60" s="607"/>
      <c r="AM60" s="608"/>
      <c r="AN60" s="609"/>
      <c r="AO60" s="606"/>
      <c r="AP60" s="604"/>
      <c r="AQ60" s="611"/>
      <c r="AR60" s="605"/>
      <c r="AS60" s="606"/>
      <c r="AT60" s="607"/>
      <c r="AU60" s="608"/>
      <c r="AV60" s="609"/>
      <c r="AW60" s="606"/>
      <c r="AX60" s="604"/>
      <c r="AY60" s="607"/>
      <c r="AZ60" s="607"/>
      <c r="BA60" s="604"/>
    </row>
    <row r="61" spans="1:53" s="168" customFormat="1" ht="72" customHeight="1" x14ac:dyDescent="0.4">
      <c r="A61" s="274" t="s">
        <v>152</v>
      </c>
      <c r="B61" s="399" t="s">
        <v>350</v>
      </c>
      <c r="C61" s="386" t="s">
        <v>293</v>
      </c>
      <c r="D61" s="600">
        <v>4</v>
      </c>
      <c r="E61" s="601">
        <f t="shared" ref="E61" si="12">D61*30</f>
        <v>120</v>
      </c>
      <c r="F61" s="601">
        <f t="shared" ref="F61" si="13">G61+H61+I61</f>
        <v>12</v>
      </c>
      <c r="G61" s="602">
        <v>8</v>
      </c>
      <c r="H61" s="601"/>
      <c r="I61" s="602">
        <v>4</v>
      </c>
      <c r="J61" s="601">
        <f t="shared" ref="J61" si="14">E61-F61</f>
        <v>108</v>
      </c>
      <c r="K61" s="586"/>
      <c r="L61" s="588"/>
      <c r="M61" s="578"/>
      <c r="N61" s="596"/>
      <c r="O61" s="586"/>
      <c r="P61" s="588"/>
      <c r="Q61" s="578"/>
      <c r="R61" s="598"/>
      <c r="S61" s="590"/>
      <c r="T61" s="588"/>
      <c r="U61" s="578"/>
      <c r="V61" s="594"/>
      <c r="W61" s="590"/>
      <c r="X61" s="588"/>
      <c r="Y61" s="578"/>
      <c r="Z61" s="594"/>
      <c r="AA61" s="590"/>
      <c r="AB61" s="588"/>
      <c r="AC61" s="578"/>
      <c r="AD61" s="582"/>
      <c r="AE61" s="586"/>
      <c r="AF61" s="588"/>
      <c r="AG61" s="592"/>
      <c r="AH61" s="582"/>
      <c r="AI61" s="586">
        <v>8</v>
      </c>
      <c r="AJ61" s="588"/>
      <c r="AK61" s="578">
        <v>4</v>
      </c>
      <c r="AL61" s="582">
        <v>4</v>
      </c>
      <c r="AM61" s="590"/>
      <c r="AN61" s="584"/>
      <c r="AO61" s="578"/>
      <c r="AP61" s="580"/>
      <c r="AQ61" s="586"/>
      <c r="AR61" s="588"/>
      <c r="AS61" s="578"/>
      <c r="AT61" s="582"/>
      <c r="AU61" s="590"/>
      <c r="AV61" s="584"/>
      <c r="AW61" s="578"/>
      <c r="AX61" s="580"/>
      <c r="AY61" s="582">
        <v>7</v>
      </c>
      <c r="AZ61" s="582"/>
      <c r="BA61" s="580"/>
    </row>
    <row r="62" spans="1:53" s="168" customFormat="1" ht="44.4" customHeight="1" x14ac:dyDescent="0.4">
      <c r="A62" s="274" t="s">
        <v>153</v>
      </c>
      <c r="B62" s="399" t="s">
        <v>351</v>
      </c>
      <c r="C62" s="386" t="s">
        <v>293</v>
      </c>
      <c r="D62" s="607"/>
      <c r="E62" s="604"/>
      <c r="F62" s="604"/>
      <c r="G62" s="656"/>
      <c r="H62" s="604"/>
      <c r="I62" s="656"/>
      <c r="J62" s="604"/>
      <c r="K62" s="611"/>
      <c r="L62" s="605"/>
      <c r="M62" s="606"/>
      <c r="N62" s="630"/>
      <c r="O62" s="611"/>
      <c r="P62" s="605"/>
      <c r="Q62" s="606"/>
      <c r="R62" s="627"/>
      <c r="S62" s="608"/>
      <c r="T62" s="605"/>
      <c r="U62" s="606"/>
      <c r="V62" s="631"/>
      <c r="W62" s="608"/>
      <c r="X62" s="605"/>
      <c r="Y62" s="606"/>
      <c r="Z62" s="631"/>
      <c r="AA62" s="608"/>
      <c r="AB62" s="605"/>
      <c r="AC62" s="606"/>
      <c r="AD62" s="607"/>
      <c r="AE62" s="611"/>
      <c r="AF62" s="605"/>
      <c r="AG62" s="626"/>
      <c r="AH62" s="607"/>
      <c r="AI62" s="611"/>
      <c r="AJ62" s="605"/>
      <c r="AK62" s="606"/>
      <c r="AL62" s="607"/>
      <c r="AM62" s="608"/>
      <c r="AN62" s="609"/>
      <c r="AO62" s="606"/>
      <c r="AP62" s="604"/>
      <c r="AQ62" s="611"/>
      <c r="AR62" s="605"/>
      <c r="AS62" s="606"/>
      <c r="AT62" s="607"/>
      <c r="AU62" s="608"/>
      <c r="AV62" s="609"/>
      <c r="AW62" s="606"/>
      <c r="AX62" s="604"/>
      <c r="AY62" s="607"/>
      <c r="AZ62" s="607"/>
      <c r="BA62" s="604"/>
    </row>
    <row r="63" spans="1:53" s="168" customFormat="1" ht="68.25" customHeight="1" x14ac:dyDescent="0.4">
      <c r="A63" s="274" t="s">
        <v>154</v>
      </c>
      <c r="B63" s="375" t="s">
        <v>308</v>
      </c>
      <c r="C63" s="175" t="s">
        <v>285</v>
      </c>
      <c r="D63" s="600">
        <v>4</v>
      </c>
      <c r="E63" s="601">
        <f t="shared" ref="E63" si="15">D63*30</f>
        <v>120</v>
      </c>
      <c r="F63" s="601">
        <f t="shared" ref="F63" si="16">G63+H63+I63</f>
        <v>12</v>
      </c>
      <c r="G63" s="602">
        <v>8</v>
      </c>
      <c r="H63" s="601">
        <v>4</v>
      </c>
      <c r="I63" s="602"/>
      <c r="J63" s="601">
        <f t="shared" ref="J63" si="17">E63-F63</f>
        <v>108</v>
      </c>
      <c r="K63" s="586"/>
      <c r="L63" s="588"/>
      <c r="M63" s="578"/>
      <c r="N63" s="596"/>
      <c r="O63" s="586"/>
      <c r="P63" s="588"/>
      <c r="Q63" s="578"/>
      <c r="R63" s="598"/>
      <c r="S63" s="590"/>
      <c r="T63" s="588"/>
      <c r="U63" s="578"/>
      <c r="V63" s="594"/>
      <c r="W63" s="590"/>
      <c r="X63" s="588"/>
      <c r="Y63" s="578"/>
      <c r="Z63" s="594"/>
      <c r="AA63" s="590"/>
      <c r="AB63" s="588"/>
      <c r="AC63" s="578"/>
      <c r="AD63" s="582"/>
      <c r="AE63" s="586"/>
      <c r="AF63" s="588"/>
      <c r="AG63" s="592"/>
      <c r="AH63" s="582"/>
      <c r="AI63" s="586">
        <v>8</v>
      </c>
      <c r="AJ63" s="588">
        <v>4</v>
      </c>
      <c r="AK63" s="578"/>
      <c r="AL63" s="582">
        <v>4</v>
      </c>
      <c r="AM63" s="590"/>
      <c r="AN63" s="584"/>
      <c r="AO63" s="578"/>
      <c r="AP63" s="580"/>
      <c r="AQ63" s="586"/>
      <c r="AR63" s="588"/>
      <c r="AS63" s="578"/>
      <c r="AT63" s="582"/>
      <c r="AU63" s="590"/>
      <c r="AV63" s="584"/>
      <c r="AW63" s="578"/>
      <c r="AX63" s="580"/>
      <c r="AY63" s="582">
        <v>7</v>
      </c>
      <c r="AZ63" s="582"/>
      <c r="BA63" s="580"/>
    </row>
    <row r="64" spans="1:53" s="168" customFormat="1" ht="78.75" customHeight="1" x14ac:dyDescent="0.4">
      <c r="A64" s="274" t="s">
        <v>155</v>
      </c>
      <c r="B64" s="375" t="s">
        <v>309</v>
      </c>
      <c r="C64" s="175" t="s">
        <v>285</v>
      </c>
      <c r="D64" s="582"/>
      <c r="E64" s="580"/>
      <c r="F64" s="580"/>
      <c r="G64" s="624"/>
      <c r="H64" s="580"/>
      <c r="I64" s="624"/>
      <c r="J64" s="580"/>
      <c r="K64" s="611"/>
      <c r="L64" s="605"/>
      <c r="M64" s="606"/>
      <c r="N64" s="630"/>
      <c r="O64" s="611"/>
      <c r="P64" s="605"/>
      <c r="Q64" s="606"/>
      <c r="R64" s="627"/>
      <c r="S64" s="608"/>
      <c r="T64" s="605"/>
      <c r="U64" s="606"/>
      <c r="V64" s="631"/>
      <c r="W64" s="608"/>
      <c r="X64" s="605"/>
      <c r="Y64" s="606"/>
      <c r="Z64" s="631"/>
      <c r="AA64" s="608"/>
      <c r="AB64" s="605"/>
      <c r="AC64" s="606"/>
      <c r="AD64" s="607"/>
      <c r="AE64" s="611"/>
      <c r="AF64" s="605"/>
      <c r="AG64" s="626"/>
      <c r="AH64" s="607"/>
      <c r="AI64" s="611"/>
      <c r="AJ64" s="605"/>
      <c r="AK64" s="606"/>
      <c r="AL64" s="607"/>
      <c r="AM64" s="608"/>
      <c r="AN64" s="609"/>
      <c r="AO64" s="606"/>
      <c r="AP64" s="604"/>
      <c r="AQ64" s="611"/>
      <c r="AR64" s="605"/>
      <c r="AS64" s="606"/>
      <c r="AT64" s="607"/>
      <c r="AU64" s="608"/>
      <c r="AV64" s="609"/>
      <c r="AW64" s="606"/>
      <c r="AX64" s="604"/>
      <c r="AY64" s="607"/>
      <c r="AZ64" s="607"/>
      <c r="BA64" s="604"/>
    </row>
    <row r="65" spans="1:53" s="168" customFormat="1" ht="73.8" customHeight="1" x14ac:dyDescent="0.4">
      <c r="A65" s="274" t="s">
        <v>208</v>
      </c>
      <c r="B65" s="385" t="s">
        <v>310</v>
      </c>
      <c r="C65" s="175" t="s">
        <v>285</v>
      </c>
      <c r="D65" s="600">
        <v>4</v>
      </c>
      <c r="E65" s="601">
        <f t="shared" ref="E65" si="18">D65*30</f>
        <v>120</v>
      </c>
      <c r="F65" s="601">
        <f t="shared" ref="F65" si="19">G65+H65+I65</f>
        <v>16</v>
      </c>
      <c r="G65" s="602">
        <v>8</v>
      </c>
      <c r="H65" s="601">
        <v>4</v>
      </c>
      <c r="I65" s="602">
        <v>4</v>
      </c>
      <c r="J65" s="601">
        <f t="shared" ref="J65" si="20">E65-F65</f>
        <v>104</v>
      </c>
      <c r="K65" s="586"/>
      <c r="L65" s="588"/>
      <c r="M65" s="578"/>
      <c r="N65" s="596"/>
      <c r="O65" s="586"/>
      <c r="P65" s="588"/>
      <c r="Q65" s="578"/>
      <c r="R65" s="598"/>
      <c r="S65" s="590"/>
      <c r="T65" s="588"/>
      <c r="U65" s="578"/>
      <c r="V65" s="594"/>
      <c r="W65" s="590"/>
      <c r="X65" s="588"/>
      <c r="Y65" s="578"/>
      <c r="Z65" s="594"/>
      <c r="AA65" s="590"/>
      <c r="AB65" s="588"/>
      <c r="AC65" s="578"/>
      <c r="AD65" s="582"/>
      <c r="AE65" s="586"/>
      <c r="AF65" s="588"/>
      <c r="AG65" s="592"/>
      <c r="AH65" s="582"/>
      <c r="AI65" s="590">
        <v>8</v>
      </c>
      <c r="AJ65" s="584">
        <v>4</v>
      </c>
      <c r="AK65" s="578">
        <v>4</v>
      </c>
      <c r="AL65" s="582">
        <v>4</v>
      </c>
      <c r="AM65" s="590"/>
      <c r="AN65" s="584"/>
      <c r="AO65" s="578"/>
      <c r="AP65" s="582"/>
      <c r="AQ65" s="586"/>
      <c r="AR65" s="588"/>
      <c r="AS65" s="578"/>
      <c r="AT65" s="582"/>
      <c r="AU65" s="590"/>
      <c r="AV65" s="584"/>
      <c r="AW65" s="578"/>
      <c r="AX65" s="580"/>
      <c r="AY65" s="582">
        <v>7</v>
      </c>
      <c r="AZ65" s="582"/>
      <c r="BA65" s="580"/>
    </row>
    <row r="66" spans="1:53" s="168" customFormat="1" ht="58.8" customHeight="1" x14ac:dyDescent="0.4">
      <c r="A66" s="274" t="s">
        <v>209</v>
      </c>
      <c r="B66" s="385" t="s">
        <v>311</v>
      </c>
      <c r="C66" s="386" t="s">
        <v>301</v>
      </c>
      <c r="D66" s="582"/>
      <c r="E66" s="580"/>
      <c r="F66" s="580"/>
      <c r="G66" s="624"/>
      <c r="H66" s="580"/>
      <c r="I66" s="624"/>
      <c r="J66" s="580"/>
      <c r="K66" s="611"/>
      <c r="L66" s="605"/>
      <c r="M66" s="606"/>
      <c r="N66" s="630"/>
      <c r="O66" s="611"/>
      <c r="P66" s="605"/>
      <c r="Q66" s="606"/>
      <c r="R66" s="627"/>
      <c r="S66" s="608"/>
      <c r="T66" s="605"/>
      <c r="U66" s="606"/>
      <c r="V66" s="631"/>
      <c r="W66" s="608"/>
      <c r="X66" s="605"/>
      <c r="Y66" s="606"/>
      <c r="Z66" s="631"/>
      <c r="AA66" s="608"/>
      <c r="AB66" s="605"/>
      <c r="AC66" s="606"/>
      <c r="AD66" s="607"/>
      <c r="AE66" s="611"/>
      <c r="AF66" s="605"/>
      <c r="AG66" s="626"/>
      <c r="AH66" s="607"/>
      <c r="AI66" s="608"/>
      <c r="AJ66" s="609"/>
      <c r="AK66" s="606"/>
      <c r="AL66" s="607"/>
      <c r="AM66" s="608"/>
      <c r="AN66" s="609"/>
      <c r="AO66" s="606"/>
      <c r="AP66" s="607"/>
      <c r="AQ66" s="611"/>
      <c r="AR66" s="605"/>
      <c r="AS66" s="606"/>
      <c r="AT66" s="607"/>
      <c r="AU66" s="608"/>
      <c r="AV66" s="609"/>
      <c r="AW66" s="606"/>
      <c r="AX66" s="604"/>
      <c r="AY66" s="607"/>
      <c r="AZ66" s="607"/>
      <c r="BA66" s="604"/>
    </row>
    <row r="67" spans="1:53" s="168" customFormat="1" ht="49.8" customHeight="1" x14ac:dyDescent="0.4">
      <c r="A67" s="274" t="s">
        <v>216</v>
      </c>
      <c r="B67" s="399" t="s">
        <v>352</v>
      </c>
      <c r="C67" s="386" t="s">
        <v>293</v>
      </c>
      <c r="D67" s="600">
        <v>4</v>
      </c>
      <c r="E67" s="601">
        <f t="shared" ref="E67" si="21">D67*30</f>
        <v>120</v>
      </c>
      <c r="F67" s="601">
        <f t="shared" ref="F67" si="22">G67+H67+I67</f>
        <v>12</v>
      </c>
      <c r="G67" s="602">
        <v>8</v>
      </c>
      <c r="H67" s="601"/>
      <c r="I67" s="602">
        <v>4</v>
      </c>
      <c r="J67" s="601">
        <f t="shared" ref="J67" si="23">E67-F67</f>
        <v>108</v>
      </c>
      <c r="K67" s="586"/>
      <c r="L67" s="588"/>
      <c r="M67" s="578"/>
      <c r="N67" s="596"/>
      <c r="O67" s="586"/>
      <c r="P67" s="588"/>
      <c r="Q67" s="578"/>
      <c r="R67" s="598"/>
      <c r="S67" s="590"/>
      <c r="T67" s="588"/>
      <c r="U67" s="578"/>
      <c r="V67" s="594"/>
      <c r="W67" s="590"/>
      <c r="X67" s="588"/>
      <c r="Y67" s="578"/>
      <c r="Z67" s="594"/>
      <c r="AA67" s="590"/>
      <c r="AB67" s="588"/>
      <c r="AC67" s="578"/>
      <c r="AD67" s="582"/>
      <c r="AE67" s="586"/>
      <c r="AF67" s="588"/>
      <c r="AG67" s="592"/>
      <c r="AH67" s="582"/>
      <c r="AI67" s="586"/>
      <c r="AJ67" s="588"/>
      <c r="AK67" s="578"/>
      <c r="AL67" s="582"/>
      <c r="AM67" s="590"/>
      <c r="AN67" s="584"/>
      <c r="AO67" s="578"/>
      <c r="AP67" s="582"/>
      <c r="AQ67" s="590">
        <v>8</v>
      </c>
      <c r="AR67" s="584"/>
      <c r="AS67" s="578">
        <v>4</v>
      </c>
      <c r="AT67" s="582">
        <v>4</v>
      </c>
      <c r="AU67" s="590"/>
      <c r="AV67" s="584"/>
      <c r="AW67" s="578"/>
      <c r="AX67" s="580"/>
      <c r="AY67" s="582">
        <v>9</v>
      </c>
      <c r="AZ67" s="582"/>
      <c r="BA67" s="580"/>
    </row>
    <row r="68" spans="1:53" s="168" customFormat="1" ht="51.6" customHeight="1" thickBot="1" x14ac:dyDescent="0.45">
      <c r="A68" s="276" t="s">
        <v>217</v>
      </c>
      <c r="B68" s="399" t="s">
        <v>353</v>
      </c>
      <c r="C68" s="386" t="s">
        <v>293</v>
      </c>
      <c r="D68" s="583"/>
      <c r="E68" s="581"/>
      <c r="F68" s="581"/>
      <c r="G68" s="603"/>
      <c r="H68" s="581"/>
      <c r="I68" s="603"/>
      <c r="J68" s="581"/>
      <c r="K68" s="587"/>
      <c r="L68" s="589"/>
      <c r="M68" s="579"/>
      <c r="N68" s="597"/>
      <c r="O68" s="587"/>
      <c r="P68" s="589"/>
      <c r="Q68" s="579"/>
      <c r="R68" s="599"/>
      <c r="S68" s="591"/>
      <c r="T68" s="589"/>
      <c r="U68" s="579"/>
      <c r="V68" s="595"/>
      <c r="W68" s="591"/>
      <c r="X68" s="589"/>
      <c r="Y68" s="579"/>
      <c r="Z68" s="595"/>
      <c r="AA68" s="591"/>
      <c r="AB68" s="589"/>
      <c r="AC68" s="579"/>
      <c r="AD68" s="583"/>
      <c r="AE68" s="587"/>
      <c r="AF68" s="589"/>
      <c r="AG68" s="593"/>
      <c r="AH68" s="583"/>
      <c r="AI68" s="587"/>
      <c r="AJ68" s="589"/>
      <c r="AK68" s="579"/>
      <c r="AL68" s="583"/>
      <c r="AM68" s="591"/>
      <c r="AN68" s="585"/>
      <c r="AO68" s="579"/>
      <c r="AP68" s="583"/>
      <c r="AQ68" s="591"/>
      <c r="AR68" s="585"/>
      <c r="AS68" s="579"/>
      <c r="AT68" s="583"/>
      <c r="AU68" s="591"/>
      <c r="AV68" s="585"/>
      <c r="AW68" s="579"/>
      <c r="AX68" s="581"/>
      <c r="AY68" s="583"/>
      <c r="AZ68" s="583"/>
      <c r="BA68" s="581"/>
    </row>
    <row r="69" spans="1:53" s="168" customFormat="1" ht="68.400000000000006" customHeight="1" thickBot="1" x14ac:dyDescent="0.45">
      <c r="A69" s="276" t="s">
        <v>267</v>
      </c>
      <c r="B69" s="399" t="s">
        <v>354</v>
      </c>
      <c r="C69" s="386" t="s">
        <v>293</v>
      </c>
      <c r="D69" s="600">
        <v>4</v>
      </c>
      <c r="E69" s="601">
        <f t="shared" ref="E69" si="24">D69*30</f>
        <v>120</v>
      </c>
      <c r="F69" s="601">
        <f t="shared" ref="F69" si="25">G69+H69+I69</f>
        <v>12</v>
      </c>
      <c r="G69" s="602">
        <v>8</v>
      </c>
      <c r="H69" s="601"/>
      <c r="I69" s="602">
        <v>4</v>
      </c>
      <c r="J69" s="601">
        <f t="shared" ref="J69" si="26">E69-F69</f>
        <v>108</v>
      </c>
      <c r="K69" s="586"/>
      <c r="L69" s="588"/>
      <c r="M69" s="578"/>
      <c r="N69" s="596"/>
      <c r="O69" s="586"/>
      <c r="P69" s="588"/>
      <c r="Q69" s="578"/>
      <c r="R69" s="598"/>
      <c r="S69" s="590"/>
      <c r="T69" s="588"/>
      <c r="U69" s="578"/>
      <c r="V69" s="594"/>
      <c r="W69" s="590"/>
      <c r="X69" s="588"/>
      <c r="Y69" s="578"/>
      <c r="Z69" s="594"/>
      <c r="AA69" s="590"/>
      <c r="AB69" s="588"/>
      <c r="AC69" s="578"/>
      <c r="AD69" s="582"/>
      <c r="AE69" s="586"/>
      <c r="AF69" s="588"/>
      <c r="AG69" s="592"/>
      <c r="AH69" s="582"/>
      <c r="AI69" s="586"/>
      <c r="AJ69" s="588"/>
      <c r="AK69" s="578"/>
      <c r="AL69" s="582"/>
      <c r="AM69" s="614"/>
      <c r="AN69" s="655"/>
      <c r="AO69" s="612"/>
      <c r="AP69" s="613"/>
      <c r="AQ69" s="586">
        <v>8</v>
      </c>
      <c r="AR69" s="588"/>
      <c r="AS69" s="578">
        <v>4</v>
      </c>
      <c r="AT69" s="582">
        <v>4</v>
      </c>
      <c r="AU69" s="590"/>
      <c r="AV69" s="584"/>
      <c r="AW69" s="578"/>
      <c r="AX69" s="580"/>
      <c r="AY69" s="582">
        <v>9</v>
      </c>
      <c r="AZ69" s="582"/>
      <c r="BA69" s="580"/>
    </row>
    <row r="70" spans="1:53" s="168" customFormat="1" ht="88.2" customHeight="1" thickBot="1" x14ac:dyDescent="0.45">
      <c r="A70" s="276" t="s">
        <v>268</v>
      </c>
      <c r="B70" s="399" t="s">
        <v>355</v>
      </c>
      <c r="C70" s="386" t="s">
        <v>293</v>
      </c>
      <c r="D70" s="582"/>
      <c r="E70" s="580"/>
      <c r="F70" s="580"/>
      <c r="G70" s="624"/>
      <c r="H70" s="580"/>
      <c r="I70" s="624"/>
      <c r="J70" s="580"/>
      <c r="K70" s="611"/>
      <c r="L70" s="605"/>
      <c r="M70" s="606"/>
      <c r="N70" s="630"/>
      <c r="O70" s="611"/>
      <c r="P70" s="605"/>
      <c r="Q70" s="606"/>
      <c r="R70" s="627"/>
      <c r="S70" s="608"/>
      <c r="T70" s="605"/>
      <c r="U70" s="606"/>
      <c r="V70" s="631"/>
      <c r="W70" s="608"/>
      <c r="X70" s="605"/>
      <c r="Y70" s="606"/>
      <c r="Z70" s="631"/>
      <c r="AA70" s="608"/>
      <c r="AB70" s="605"/>
      <c r="AC70" s="606"/>
      <c r="AD70" s="607"/>
      <c r="AE70" s="611"/>
      <c r="AF70" s="605"/>
      <c r="AG70" s="626"/>
      <c r="AH70" s="607"/>
      <c r="AI70" s="611"/>
      <c r="AJ70" s="605"/>
      <c r="AK70" s="606"/>
      <c r="AL70" s="607"/>
      <c r="AM70" s="608"/>
      <c r="AN70" s="609"/>
      <c r="AO70" s="606"/>
      <c r="AP70" s="607"/>
      <c r="AQ70" s="611"/>
      <c r="AR70" s="605"/>
      <c r="AS70" s="606"/>
      <c r="AT70" s="607"/>
      <c r="AU70" s="608"/>
      <c r="AV70" s="609"/>
      <c r="AW70" s="606"/>
      <c r="AX70" s="604"/>
      <c r="AY70" s="607"/>
      <c r="AZ70" s="607"/>
      <c r="BA70" s="604"/>
    </row>
    <row r="71" spans="1:53" s="168" customFormat="1" ht="46.8" customHeight="1" thickBot="1" x14ac:dyDescent="0.45">
      <c r="A71" s="276" t="s">
        <v>269</v>
      </c>
      <c r="B71" s="399" t="s">
        <v>356</v>
      </c>
      <c r="C71" s="386" t="s">
        <v>293</v>
      </c>
      <c r="D71" s="600">
        <v>4</v>
      </c>
      <c r="E71" s="601">
        <f t="shared" ref="E71" si="27">D71*30</f>
        <v>120</v>
      </c>
      <c r="F71" s="601">
        <f t="shared" ref="F71" si="28">G71+H71+I71</f>
        <v>12</v>
      </c>
      <c r="G71" s="602">
        <v>8</v>
      </c>
      <c r="H71" s="601"/>
      <c r="I71" s="602">
        <v>4</v>
      </c>
      <c r="J71" s="601">
        <f t="shared" ref="J71" si="29">E71-F71</f>
        <v>108</v>
      </c>
      <c r="K71" s="586"/>
      <c r="L71" s="588"/>
      <c r="M71" s="578"/>
      <c r="N71" s="596"/>
      <c r="O71" s="586"/>
      <c r="P71" s="588"/>
      <c r="Q71" s="578"/>
      <c r="R71" s="598"/>
      <c r="S71" s="590"/>
      <c r="T71" s="588"/>
      <c r="U71" s="578"/>
      <c r="V71" s="594"/>
      <c r="W71" s="590"/>
      <c r="X71" s="588"/>
      <c r="Y71" s="578"/>
      <c r="Z71" s="594"/>
      <c r="AA71" s="590"/>
      <c r="AB71" s="588"/>
      <c r="AC71" s="578"/>
      <c r="AD71" s="582"/>
      <c r="AE71" s="586"/>
      <c r="AF71" s="588"/>
      <c r="AG71" s="592"/>
      <c r="AH71" s="582"/>
      <c r="AI71" s="586"/>
      <c r="AJ71" s="588"/>
      <c r="AK71" s="578"/>
      <c r="AL71" s="582"/>
      <c r="AM71" s="590"/>
      <c r="AN71" s="584"/>
      <c r="AO71" s="578"/>
      <c r="AP71" s="582"/>
      <c r="AQ71" s="586">
        <v>8</v>
      </c>
      <c r="AR71" s="588"/>
      <c r="AS71" s="578">
        <v>4</v>
      </c>
      <c r="AT71" s="582">
        <v>4</v>
      </c>
      <c r="AU71" s="590"/>
      <c r="AV71" s="584"/>
      <c r="AW71" s="578"/>
      <c r="AX71" s="580"/>
      <c r="AY71" s="582">
        <v>9</v>
      </c>
      <c r="AZ71" s="582"/>
      <c r="BA71" s="580"/>
    </row>
    <row r="72" spans="1:53" s="168" customFormat="1" ht="112.8" customHeight="1" thickBot="1" x14ac:dyDescent="0.45">
      <c r="A72" s="276" t="s">
        <v>270</v>
      </c>
      <c r="B72" s="451" t="s">
        <v>357</v>
      </c>
      <c r="C72" s="386" t="s">
        <v>293</v>
      </c>
      <c r="D72" s="583"/>
      <c r="E72" s="581"/>
      <c r="F72" s="581"/>
      <c r="G72" s="603"/>
      <c r="H72" s="581"/>
      <c r="I72" s="603"/>
      <c r="J72" s="581"/>
      <c r="K72" s="587"/>
      <c r="L72" s="589"/>
      <c r="M72" s="579"/>
      <c r="N72" s="597"/>
      <c r="O72" s="587"/>
      <c r="P72" s="589"/>
      <c r="Q72" s="579"/>
      <c r="R72" s="599"/>
      <c r="S72" s="591"/>
      <c r="T72" s="589"/>
      <c r="U72" s="579"/>
      <c r="V72" s="595"/>
      <c r="W72" s="591"/>
      <c r="X72" s="589"/>
      <c r="Y72" s="579"/>
      <c r="Z72" s="595"/>
      <c r="AA72" s="591"/>
      <c r="AB72" s="589"/>
      <c r="AC72" s="579"/>
      <c r="AD72" s="583"/>
      <c r="AE72" s="587"/>
      <c r="AF72" s="589"/>
      <c r="AG72" s="593"/>
      <c r="AH72" s="583"/>
      <c r="AI72" s="587"/>
      <c r="AJ72" s="589"/>
      <c r="AK72" s="579"/>
      <c r="AL72" s="583"/>
      <c r="AM72" s="591"/>
      <c r="AN72" s="585"/>
      <c r="AO72" s="579"/>
      <c r="AP72" s="583"/>
      <c r="AQ72" s="587"/>
      <c r="AR72" s="589"/>
      <c r="AS72" s="579"/>
      <c r="AT72" s="583"/>
      <c r="AU72" s="591"/>
      <c r="AV72" s="585"/>
      <c r="AW72" s="579"/>
      <c r="AX72" s="581"/>
      <c r="AY72" s="583"/>
      <c r="AZ72" s="583"/>
      <c r="BA72" s="581"/>
    </row>
    <row r="73" spans="1:53" s="168" customFormat="1" ht="46.2" customHeight="1" thickBot="1" x14ac:dyDescent="0.45">
      <c r="A73" s="276" t="s">
        <v>316</v>
      </c>
      <c r="B73" s="452" t="s">
        <v>358</v>
      </c>
      <c r="C73" s="386" t="s">
        <v>293</v>
      </c>
      <c r="D73" s="600">
        <v>5</v>
      </c>
      <c r="E73" s="601">
        <f t="shared" ref="E73" si="30">D73*30</f>
        <v>150</v>
      </c>
      <c r="F73" s="601">
        <f t="shared" ref="F73" si="31">G73+H73+I73</f>
        <v>14</v>
      </c>
      <c r="G73" s="602">
        <v>8</v>
      </c>
      <c r="H73" s="601"/>
      <c r="I73" s="602">
        <v>6</v>
      </c>
      <c r="J73" s="601">
        <f t="shared" ref="J73" si="32">E73-F73</f>
        <v>136</v>
      </c>
      <c r="K73" s="586"/>
      <c r="L73" s="588"/>
      <c r="M73" s="578"/>
      <c r="N73" s="596"/>
      <c r="O73" s="586"/>
      <c r="P73" s="588"/>
      <c r="Q73" s="578"/>
      <c r="R73" s="598"/>
      <c r="S73" s="590"/>
      <c r="T73" s="588"/>
      <c r="U73" s="578"/>
      <c r="V73" s="594"/>
      <c r="W73" s="590"/>
      <c r="X73" s="588"/>
      <c r="Y73" s="578"/>
      <c r="Z73" s="594"/>
      <c r="AA73" s="590"/>
      <c r="AB73" s="588"/>
      <c r="AC73" s="578"/>
      <c r="AD73" s="582"/>
      <c r="AE73" s="586"/>
      <c r="AF73" s="588"/>
      <c r="AG73" s="592"/>
      <c r="AH73" s="582"/>
      <c r="AI73" s="586"/>
      <c r="AJ73" s="588"/>
      <c r="AK73" s="578"/>
      <c r="AL73" s="582"/>
      <c r="AM73" s="590"/>
      <c r="AN73" s="584"/>
      <c r="AO73" s="578"/>
      <c r="AP73" s="582"/>
      <c r="AQ73" s="586">
        <v>8</v>
      </c>
      <c r="AR73" s="588"/>
      <c r="AS73" s="578">
        <v>6</v>
      </c>
      <c r="AT73" s="582">
        <v>5</v>
      </c>
      <c r="AU73" s="590"/>
      <c r="AV73" s="584"/>
      <c r="AW73" s="578"/>
      <c r="AX73" s="580"/>
      <c r="AY73" s="582">
        <v>9</v>
      </c>
      <c r="AZ73" s="582"/>
      <c r="BA73" s="580"/>
    </row>
    <row r="74" spans="1:53" ht="55.8" customHeight="1" thickBot="1" x14ac:dyDescent="0.3">
      <c r="A74" s="276" t="s">
        <v>315</v>
      </c>
      <c r="B74" s="453" t="s">
        <v>359</v>
      </c>
      <c r="C74" s="386" t="s">
        <v>293</v>
      </c>
      <c r="D74" s="583"/>
      <c r="E74" s="581"/>
      <c r="F74" s="581"/>
      <c r="G74" s="603"/>
      <c r="H74" s="581"/>
      <c r="I74" s="603"/>
      <c r="J74" s="581"/>
      <c r="K74" s="587"/>
      <c r="L74" s="589"/>
      <c r="M74" s="579"/>
      <c r="N74" s="597"/>
      <c r="O74" s="587"/>
      <c r="P74" s="589"/>
      <c r="Q74" s="579"/>
      <c r="R74" s="599"/>
      <c r="S74" s="591"/>
      <c r="T74" s="589"/>
      <c r="U74" s="579"/>
      <c r="V74" s="595"/>
      <c r="W74" s="591"/>
      <c r="X74" s="589"/>
      <c r="Y74" s="579"/>
      <c r="Z74" s="595"/>
      <c r="AA74" s="591"/>
      <c r="AB74" s="589"/>
      <c r="AC74" s="579"/>
      <c r="AD74" s="583"/>
      <c r="AE74" s="587"/>
      <c r="AF74" s="589"/>
      <c r="AG74" s="593"/>
      <c r="AH74" s="583"/>
      <c r="AI74" s="587"/>
      <c r="AJ74" s="589"/>
      <c r="AK74" s="579"/>
      <c r="AL74" s="583"/>
      <c r="AM74" s="591"/>
      <c r="AN74" s="585"/>
      <c r="AO74" s="579"/>
      <c r="AP74" s="583"/>
      <c r="AQ74" s="587"/>
      <c r="AR74" s="589"/>
      <c r="AS74" s="579"/>
      <c r="AT74" s="583"/>
      <c r="AU74" s="591"/>
      <c r="AV74" s="585"/>
      <c r="AW74" s="579"/>
      <c r="AX74" s="581"/>
      <c r="AY74" s="583"/>
      <c r="AZ74" s="583"/>
      <c r="BA74" s="581"/>
    </row>
    <row r="75" spans="1:53" ht="48" customHeight="1" x14ac:dyDescent="0.25">
      <c r="A75" s="431"/>
      <c r="B75" s="432"/>
      <c r="C75" s="433"/>
      <c r="D75" s="434"/>
      <c r="E75" s="418"/>
      <c r="F75" s="418"/>
      <c r="G75" s="418"/>
      <c r="H75" s="418"/>
      <c r="I75" s="418"/>
      <c r="J75" s="418"/>
      <c r="K75" s="434"/>
      <c r="L75" s="434"/>
      <c r="M75" s="418"/>
      <c r="N75" s="435"/>
      <c r="O75" s="434"/>
      <c r="P75" s="434"/>
      <c r="Q75" s="418"/>
      <c r="R75" s="436"/>
      <c r="S75" s="418"/>
      <c r="T75" s="434"/>
      <c r="U75" s="418"/>
      <c r="V75" s="437"/>
      <c r="W75" s="418"/>
      <c r="X75" s="434"/>
      <c r="Y75" s="418"/>
      <c r="Z75" s="437"/>
      <c r="AA75" s="418"/>
      <c r="AB75" s="434"/>
      <c r="AC75" s="418"/>
      <c r="AD75" s="434"/>
      <c r="AE75" s="434"/>
      <c r="AF75" s="434"/>
      <c r="AG75" s="434"/>
      <c r="AH75" s="434"/>
      <c r="AI75" s="434"/>
      <c r="AJ75" s="434"/>
      <c r="AK75" s="418"/>
      <c r="AL75" s="434"/>
      <c r="AM75" s="418"/>
      <c r="AN75" s="418"/>
      <c r="AO75" s="418"/>
      <c r="AP75" s="434"/>
      <c r="AQ75" s="434"/>
      <c r="AR75" s="434"/>
      <c r="AS75" s="418"/>
      <c r="AT75" s="434"/>
      <c r="AU75" s="418"/>
      <c r="AV75" s="418"/>
      <c r="AW75" s="418"/>
      <c r="AX75" s="418"/>
      <c r="AY75" s="434"/>
      <c r="AZ75" s="434"/>
      <c r="BA75" s="418"/>
    </row>
    <row r="76" spans="1:53" ht="20.25" customHeight="1" x14ac:dyDescent="0.25">
      <c r="M76" s="407"/>
      <c r="N76" s="407"/>
      <c r="O76" s="407"/>
      <c r="P76" s="407"/>
      <c r="Q76" s="424"/>
      <c r="R76" s="424"/>
      <c r="S76" s="424"/>
      <c r="T76" s="424"/>
      <c r="U76" s="424"/>
      <c r="V76" s="424"/>
      <c r="W76" s="424"/>
      <c r="X76" s="424"/>
      <c r="Y76" s="424"/>
      <c r="Z76" s="424"/>
      <c r="AA76" s="424"/>
      <c r="AB76" s="424"/>
      <c r="AC76" s="424"/>
      <c r="AD76" s="424"/>
      <c r="AE76" s="424"/>
      <c r="AF76" s="424"/>
      <c r="AG76" s="424"/>
      <c r="AH76" s="424"/>
      <c r="AI76" s="424"/>
      <c r="AJ76" s="424"/>
      <c r="AK76" s="424"/>
      <c r="AL76" s="424"/>
      <c r="AM76" s="424"/>
      <c r="AN76" s="424"/>
      <c r="AO76" s="424"/>
      <c r="AP76" s="424"/>
      <c r="AQ76" s="424"/>
      <c r="AR76" s="424"/>
      <c r="AS76" s="424"/>
      <c r="AT76" s="424"/>
      <c r="AU76" s="424"/>
      <c r="AV76" s="424"/>
      <c r="AW76" s="424"/>
      <c r="AX76" s="424"/>
      <c r="AY76" s="424"/>
      <c r="AZ76" s="424"/>
      <c r="BA76" s="424"/>
    </row>
    <row r="77" spans="1:53" s="3" customFormat="1" ht="21" x14ac:dyDescent="0.4">
      <c r="A77" s="104"/>
      <c r="B77" s="430" t="s">
        <v>332</v>
      </c>
      <c r="D77" s="104"/>
      <c r="E77" s="104" t="s">
        <v>333</v>
      </c>
      <c r="F77" s="168"/>
      <c r="G77" s="168"/>
      <c r="I77" s="168"/>
      <c r="J77" s="168"/>
      <c r="K77" s="168"/>
      <c r="L77" s="168"/>
      <c r="N77" s="168"/>
      <c r="O77" s="221"/>
      <c r="P77" s="104"/>
      <c r="Q77" s="168"/>
      <c r="R77" s="168"/>
      <c r="S77" s="104"/>
      <c r="T77" s="168"/>
      <c r="U77" s="168"/>
      <c r="V77" s="168"/>
      <c r="Y77" s="104" t="s">
        <v>334</v>
      </c>
      <c r="AK77" s="104"/>
    </row>
    <row r="78" spans="1:53" s="3" customFormat="1" ht="21" x14ac:dyDescent="0.4">
      <c r="A78" s="104"/>
      <c r="B78" s="104" t="s">
        <v>335</v>
      </c>
      <c r="D78" s="104"/>
      <c r="E78" s="104" t="s">
        <v>336</v>
      </c>
      <c r="F78" s="168"/>
      <c r="G78" s="168"/>
      <c r="I78" s="168"/>
      <c r="J78" s="168"/>
      <c r="K78" s="168"/>
      <c r="L78" s="168"/>
      <c r="N78" s="168"/>
      <c r="O78" s="221"/>
      <c r="P78" s="104"/>
      <c r="Q78" s="168"/>
      <c r="R78" s="168"/>
      <c r="S78" s="104"/>
      <c r="T78" s="168"/>
      <c r="U78" s="168"/>
      <c r="V78" s="168"/>
      <c r="Y78" s="104" t="s">
        <v>337</v>
      </c>
      <c r="AK78" s="104"/>
    </row>
    <row r="79" spans="1:53" s="3" customFormat="1" ht="21" x14ac:dyDescent="0.4">
      <c r="A79" s="104"/>
      <c r="B79" s="104" t="s">
        <v>338</v>
      </c>
      <c r="D79" s="104"/>
      <c r="E79" s="104" t="s">
        <v>339</v>
      </c>
      <c r="F79" s="168"/>
      <c r="G79" s="168"/>
      <c r="I79" s="168"/>
      <c r="J79" s="168"/>
      <c r="K79" s="168"/>
      <c r="L79" s="168"/>
      <c r="N79" s="168"/>
      <c r="O79" s="221"/>
      <c r="P79" s="104"/>
      <c r="Q79" s="168"/>
      <c r="R79" s="168"/>
      <c r="S79" s="104"/>
      <c r="T79" s="168"/>
      <c r="U79" s="168"/>
      <c r="V79" s="168"/>
      <c r="Y79" s="104" t="s">
        <v>340</v>
      </c>
      <c r="AK79" s="104"/>
    </row>
    <row r="80" spans="1:53" s="3" customFormat="1" ht="18.75" customHeight="1" x14ac:dyDescent="0.4">
      <c r="A80" s="97"/>
      <c r="B80" s="97"/>
      <c r="C80" s="97"/>
      <c r="D80" s="97"/>
      <c r="E80" s="97"/>
      <c r="F80" s="98"/>
      <c r="G80" s="98"/>
      <c r="I80" s="98"/>
      <c r="K80" s="98"/>
      <c r="L80" s="98"/>
      <c r="M80" s="85"/>
      <c r="O80" s="99"/>
      <c r="P80" s="97"/>
      <c r="Q80" s="107"/>
      <c r="R80" s="106"/>
      <c r="S80" s="97"/>
      <c r="T80" s="97"/>
      <c r="U80" s="99"/>
      <c r="V80" s="97"/>
      <c r="W80" s="103"/>
      <c r="X80" s="103"/>
      <c r="Y80" s="97"/>
      <c r="Z80" s="103"/>
      <c r="AA80" s="103"/>
      <c r="AB80" s="103"/>
      <c r="AC80" s="103"/>
      <c r="AD80" s="103"/>
      <c r="AE80" s="104"/>
      <c r="AF80" s="104"/>
      <c r="AG80" s="105"/>
      <c r="AH80" s="105"/>
      <c r="AI80" s="105"/>
      <c r="AJ80" s="105"/>
      <c r="AK80" s="104"/>
      <c r="AL80" s="104"/>
      <c r="AM80" s="104"/>
      <c r="AN80" s="104"/>
      <c r="AO80" s="104"/>
      <c r="AP80" s="104"/>
      <c r="AQ80" s="105"/>
      <c r="AR80" s="105"/>
      <c r="AS80" s="104"/>
      <c r="AT80" s="104"/>
      <c r="AU80" s="104"/>
      <c r="AV80" s="104"/>
      <c r="AW80" s="104"/>
      <c r="AX80" s="104"/>
      <c r="AY80" s="104"/>
      <c r="AZ80" s="104"/>
      <c r="BA80" s="104"/>
    </row>
    <row r="81" spans="1:13" ht="19.5" customHeight="1" x14ac:dyDescent="0.3">
      <c r="A81" s="503"/>
      <c r="B81" s="503"/>
      <c r="C81" s="503"/>
      <c r="D81" s="503"/>
      <c r="E81" s="503"/>
      <c r="F81" s="503"/>
      <c r="G81" s="503"/>
      <c r="H81" s="503"/>
      <c r="M81" s="97"/>
    </row>
  </sheetData>
  <dataConsolidate/>
  <mergeCells count="685">
    <mergeCell ref="A81:H81"/>
    <mergeCell ref="C1:AT2"/>
    <mergeCell ref="AV73:AV74"/>
    <mergeCell ref="AW73:AW74"/>
    <mergeCell ref="AX73:AX74"/>
    <mergeCell ref="AY73:AY74"/>
    <mergeCell ref="AZ73:AZ74"/>
    <mergeCell ref="BA73:BA74"/>
    <mergeCell ref="AP73:AP74"/>
    <mergeCell ref="AQ73:AQ74"/>
    <mergeCell ref="AR73:AR74"/>
    <mergeCell ref="AS73:AS74"/>
    <mergeCell ref="AT73:AT74"/>
    <mergeCell ref="AU73:AU74"/>
    <mergeCell ref="AJ73:AJ74"/>
    <mergeCell ref="AK73:AK74"/>
    <mergeCell ref="AL73:AL74"/>
    <mergeCell ref="AM73:AM74"/>
    <mergeCell ref="AN73:AN74"/>
    <mergeCell ref="AO73:AO74"/>
    <mergeCell ref="AD73:AD74"/>
    <mergeCell ref="AE73:AE74"/>
    <mergeCell ref="AF73:AF74"/>
    <mergeCell ref="AG73:AG74"/>
    <mergeCell ref="AH73:AH74"/>
    <mergeCell ref="AI73:AI74"/>
    <mergeCell ref="X73:X74"/>
    <mergeCell ref="Y73:Y74"/>
    <mergeCell ref="Z73:Z74"/>
    <mergeCell ref="AA73:AA74"/>
    <mergeCell ref="AB73:AB74"/>
    <mergeCell ref="AC73:AC74"/>
    <mergeCell ref="R73:R74"/>
    <mergeCell ref="S73:S74"/>
    <mergeCell ref="T73:T74"/>
    <mergeCell ref="U73:U74"/>
    <mergeCell ref="V73:V74"/>
    <mergeCell ref="W73:W74"/>
    <mergeCell ref="L73:L74"/>
    <mergeCell ref="M73:M74"/>
    <mergeCell ref="N73:N74"/>
    <mergeCell ref="O73:O74"/>
    <mergeCell ref="P73:P74"/>
    <mergeCell ref="Q73:Q74"/>
    <mergeCell ref="AZ71:AZ72"/>
    <mergeCell ref="BA71:BA72"/>
    <mergeCell ref="D73:D74"/>
    <mergeCell ref="E73:E74"/>
    <mergeCell ref="F73:F74"/>
    <mergeCell ref="G73:G74"/>
    <mergeCell ref="H73:H74"/>
    <mergeCell ref="I73:I74"/>
    <mergeCell ref="J73:J74"/>
    <mergeCell ref="K73:K74"/>
    <mergeCell ref="AT71:AT72"/>
    <mergeCell ref="AU71:AU72"/>
    <mergeCell ref="AV71:AV72"/>
    <mergeCell ref="AW71:AW72"/>
    <mergeCell ref="AX71:AX72"/>
    <mergeCell ref="AY71:AY72"/>
    <mergeCell ref="AN71:AN72"/>
    <mergeCell ref="AO71:AO72"/>
    <mergeCell ref="AP71:AP72"/>
    <mergeCell ref="AQ71:AQ72"/>
    <mergeCell ref="AR71:AR72"/>
    <mergeCell ref="AS71:AS72"/>
    <mergeCell ref="AH71:AH72"/>
    <mergeCell ref="AI71:AI72"/>
    <mergeCell ref="AJ71:AJ72"/>
    <mergeCell ref="AK71:AK72"/>
    <mergeCell ref="AL71:AL72"/>
    <mergeCell ref="AM71:AM72"/>
    <mergeCell ref="AB71:AB72"/>
    <mergeCell ref="AC71:AC72"/>
    <mergeCell ref="AD71:AD72"/>
    <mergeCell ref="AE71:AE72"/>
    <mergeCell ref="AF71:AF72"/>
    <mergeCell ref="AG71:AG72"/>
    <mergeCell ref="V71:V72"/>
    <mergeCell ref="W71:W72"/>
    <mergeCell ref="X71:X72"/>
    <mergeCell ref="Y71:Y72"/>
    <mergeCell ref="Z71:Z72"/>
    <mergeCell ref="AA71:AA72"/>
    <mergeCell ref="P71:P72"/>
    <mergeCell ref="Q71:Q72"/>
    <mergeCell ref="R71:R72"/>
    <mergeCell ref="S71:S72"/>
    <mergeCell ref="T71:T72"/>
    <mergeCell ref="U71:U72"/>
    <mergeCell ref="J71:J72"/>
    <mergeCell ref="K71:K72"/>
    <mergeCell ref="L71:L72"/>
    <mergeCell ref="M71:M72"/>
    <mergeCell ref="N71:N72"/>
    <mergeCell ref="O71:O72"/>
    <mergeCell ref="D71:D72"/>
    <mergeCell ref="E71:E72"/>
    <mergeCell ref="F71:F72"/>
    <mergeCell ref="G71:G72"/>
    <mergeCell ref="H71:H72"/>
    <mergeCell ref="I71:I72"/>
    <mergeCell ref="AV69:AV70"/>
    <mergeCell ref="AW69:AW70"/>
    <mergeCell ref="AX69:AX70"/>
    <mergeCell ref="AJ69:AJ70"/>
    <mergeCell ref="AK69:AK70"/>
    <mergeCell ref="AL69:AL70"/>
    <mergeCell ref="AM69:AM70"/>
    <mergeCell ref="AN69:AN70"/>
    <mergeCell ref="AO69:AO70"/>
    <mergeCell ref="AD69:AD70"/>
    <mergeCell ref="AE69:AE70"/>
    <mergeCell ref="AF69:AF70"/>
    <mergeCell ref="AG69:AG70"/>
    <mergeCell ref="AH69:AH70"/>
    <mergeCell ref="AI69:AI70"/>
    <mergeCell ref="X69:X70"/>
    <mergeCell ref="Y69:Y70"/>
    <mergeCell ref="Z69:Z70"/>
    <mergeCell ref="AY69:AY70"/>
    <mergeCell ref="AZ69:AZ70"/>
    <mergeCell ref="BA69:BA70"/>
    <mergeCell ref="AP69:AP70"/>
    <mergeCell ref="AQ69:AQ70"/>
    <mergeCell ref="AR69:AR70"/>
    <mergeCell ref="AS69:AS70"/>
    <mergeCell ref="AT69:AT70"/>
    <mergeCell ref="AU69:AU70"/>
    <mergeCell ref="AA69:AA70"/>
    <mergeCell ref="AB69:AB70"/>
    <mergeCell ref="AC69:AC70"/>
    <mergeCell ref="R69:R70"/>
    <mergeCell ref="S69:S70"/>
    <mergeCell ref="T69:T70"/>
    <mergeCell ref="U69:U70"/>
    <mergeCell ref="V69:V70"/>
    <mergeCell ref="W69:W70"/>
    <mergeCell ref="L69:L70"/>
    <mergeCell ref="M69:M70"/>
    <mergeCell ref="N69:N70"/>
    <mergeCell ref="O69:O70"/>
    <mergeCell ref="P69:P70"/>
    <mergeCell ref="Q69:Q70"/>
    <mergeCell ref="AZ67:AZ68"/>
    <mergeCell ref="BA67:BA68"/>
    <mergeCell ref="D69:D70"/>
    <mergeCell ref="E69:E70"/>
    <mergeCell ref="F69:F70"/>
    <mergeCell ref="G69:G70"/>
    <mergeCell ref="H69:H70"/>
    <mergeCell ref="I69:I70"/>
    <mergeCell ref="J69:J70"/>
    <mergeCell ref="K69:K70"/>
    <mergeCell ref="AT67:AT68"/>
    <mergeCell ref="AU67:AU68"/>
    <mergeCell ref="AV67:AV68"/>
    <mergeCell ref="AW67:AW68"/>
    <mergeCell ref="AX67:AX68"/>
    <mergeCell ref="AY67:AY68"/>
    <mergeCell ref="AN67:AN68"/>
    <mergeCell ref="AO67:AO68"/>
    <mergeCell ref="AP67:AP68"/>
    <mergeCell ref="AQ67:AQ68"/>
    <mergeCell ref="AR67:AR68"/>
    <mergeCell ref="AS67:AS68"/>
    <mergeCell ref="AH67:AH68"/>
    <mergeCell ref="AI67:AI68"/>
    <mergeCell ref="AJ67:AJ68"/>
    <mergeCell ref="AK67:AK68"/>
    <mergeCell ref="AL67:AL68"/>
    <mergeCell ref="AM67:AM68"/>
    <mergeCell ref="AB67:AB68"/>
    <mergeCell ref="AC67:AC68"/>
    <mergeCell ref="AD67:AD68"/>
    <mergeCell ref="AE67:AE68"/>
    <mergeCell ref="AF67:AF68"/>
    <mergeCell ref="AG67:AG68"/>
    <mergeCell ref="V67:V68"/>
    <mergeCell ref="W67:W68"/>
    <mergeCell ref="X67:X68"/>
    <mergeCell ref="Y67:Y68"/>
    <mergeCell ref="Z67:Z68"/>
    <mergeCell ref="AA67:AA68"/>
    <mergeCell ref="P67:P68"/>
    <mergeCell ref="Q67:Q68"/>
    <mergeCell ref="R67:R68"/>
    <mergeCell ref="S67:S68"/>
    <mergeCell ref="T67:T68"/>
    <mergeCell ref="U67:U68"/>
    <mergeCell ref="J67:J68"/>
    <mergeCell ref="K67:K68"/>
    <mergeCell ref="L67:L68"/>
    <mergeCell ref="M67:M68"/>
    <mergeCell ref="N67:N68"/>
    <mergeCell ref="O67:O68"/>
    <mergeCell ref="D67:D68"/>
    <mergeCell ref="E67:E68"/>
    <mergeCell ref="F67:F68"/>
    <mergeCell ref="G67:G68"/>
    <mergeCell ref="H67:H68"/>
    <mergeCell ref="I67:I68"/>
    <mergeCell ref="AV65:AV66"/>
    <mergeCell ref="AW65:AW66"/>
    <mergeCell ref="AX65:AX66"/>
    <mergeCell ref="AJ65:AJ66"/>
    <mergeCell ref="AK65:AK66"/>
    <mergeCell ref="AL65:AL66"/>
    <mergeCell ref="AM65:AM66"/>
    <mergeCell ref="AN65:AN66"/>
    <mergeCell ref="AO65:AO66"/>
    <mergeCell ref="AD65:AD66"/>
    <mergeCell ref="AE65:AE66"/>
    <mergeCell ref="AF65:AF66"/>
    <mergeCell ref="AG65:AG66"/>
    <mergeCell ref="AH65:AH66"/>
    <mergeCell ref="AI65:AI66"/>
    <mergeCell ref="X65:X66"/>
    <mergeCell ref="Y65:Y66"/>
    <mergeCell ref="Z65:Z66"/>
    <mergeCell ref="AY65:AY66"/>
    <mergeCell ref="AZ65:AZ66"/>
    <mergeCell ref="BA65:BA66"/>
    <mergeCell ref="AP65:AP66"/>
    <mergeCell ref="AQ65:AQ66"/>
    <mergeCell ref="AR65:AR66"/>
    <mergeCell ref="AS65:AS66"/>
    <mergeCell ref="AT65:AT66"/>
    <mergeCell ref="AU65:AU66"/>
    <mergeCell ref="AA65:AA66"/>
    <mergeCell ref="AB65:AB66"/>
    <mergeCell ref="AC65:AC66"/>
    <mergeCell ref="R65:R66"/>
    <mergeCell ref="S65:S66"/>
    <mergeCell ref="T65:T66"/>
    <mergeCell ref="U65:U66"/>
    <mergeCell ref="V65:V66"/>
    <mergeCell ref="W65:W66"/>
    <mergeCell ref="L65:L66"/>
    <mergeCell ref="M65:M66"/>
    <mergeCell ref="N65:N66"/>
    <mergeCell ref="O65:O66"/>
    <mergeCell ref="P65:P66"/>
    <mergeCell ref="Q65:Q66"/>
    <mergeCell ref="AZ63:AZ64"/>
    <mergeCell ref="BA63:BA64"/>
    <mergeCell ref="D65:D66"/>
    <mergeCell ref="E65:E66"/>
    <mergeCell ref="F65:F66"/>
    <mergeCell ref="G65:G66"/>
    <mergeCell ref="H65:H66"/>
    <mergeCell ref="I65:I66"/>
    <mergeCell ref="J65:J66"/>
    <mergeCell ref="K65:K66"/>
    <mergeCell ref="AT63:AT64"/>
    <mergeCell ref="AU63:AU64"/>
    <mergeCell ref="AV63:AV64"/>
    <mergeCell ref="AW63:AW64"/>
    <mergeCell ref="AX63:AX64"/>
    <mergeCell ref="AY63:AY64"/>
    <mergeCell ref="AN63:AN64"/>
    <mergeCell ref="AO63:AO64"/>
    <mergeCell ref="AP63:AP64"/>
    <mergeCell ref="AQ63:AQ64"/>
    <mergeCell ref="AR63:AR64"/>
    <mergeCell ref="AS63:AS64"/>
    <mergeCell ref="AH63:AH64"/>
    <mergeCell ref="AI63:AI64"/>
    <mergeCell ref="AJ63:AJ64"/>
    <mergeCell ref="AK63:AK64"/>
    <mergeCell ref="AL63:AL64"/>
    <mergeCell ref="AM63:AM64"/>
    <mergeCell ref="AB63:AB64"/>
    <mergeCell ref="AC63:AC64"/>
    <mergeCell ref="AD63:AD64"/>
    <mergeCell ref="AE63:AE64"/>
    <mergeCell ref="AF63:AF64"/>
    <mergeCell ref="AG63:AG64"/>
    <mergeCell ref="V63:V64"/>
    <mergeCell ref="W63:W64"/>
    <mergeCell ref="X63:X64"/>
    <mergeCell ref="Y63:Y64"/>
    <mergeCell ref="Z63:Z64"/>
    <mergeCell ref="AA63:AA64"/>
    <mergeCell ref="P63:P64"/>
    <mergeCell ref="Q63:Q64"/>
    <mergeCell ref="R63:R64"/>
    <mergeCell ref="S63:S64"/>
    <mergeCell ref="T63:T64"/>
    <mergeCell ref="U63:U64"/>
    <mergeCell ref="J63:J64"/>
    <mergeCell ref="K63:K64"/>
    <mergeCell ref="L63:L64"/>
    <mergeCell ref="M63:M64"/>
    <mergeCell ref="N63:N64"/>
    <mergeCell ref="O63:O64"/>
    <mergeCell ref="D63:D64"/>
    <mergeCell ref="E63:E64"/>
    <mergeCell ref="F63:F64"/>
    <mergeCell ref="G63:G64"/>
    <mergeCell ref="H63:H64"/>
    <mergeCell ref="I63:I64"/>
    <mergeCell ref="AV61:AV62"/>
    <mergeCell ref="AW61:AW62"/>
    <mergeCell ref="AX61:AX62"/>
    <mergeCell ref="AJ61:AJ62"/>
    <mergeCell ref="AK61:AK62"/>
    <mergeCell ref="AL61:AL62"/>
    <mergeCell ref="AM61:AM62"/>
    <mergeCell ref="AN61:AN62"/>
    <mergeCell ref="AO61:AO62"/>
    <mergeCell ref="AD61:AD62"/>
    <mergeCell ref="AE61:AE62"/>
    <mergeCell ref="AF61:AF62"/>
    <mergeCell ref="AG61:AG62"/>
    <mergeCell ref="AH61:AH62"/>
    <mergeCell ref="AI61:AI62"/>
    <mergeCell ref="X61:X62"/>
    <mergeCell ref="Y61:Y62"/>
    <mergeCell ref="Z61:Z62"/>
    <mergeCell ref="AY61:AY62"/>
    <mergeCell ref="AZ61:AZ62"/>
    <mergeCell ref="BA61:BA62"/>
    <mergeCell ref="AP61:AP62"/>
    <mergeCell ref="AQ61:AQ62"/>
    <mergeCell ref="AR61:AR62"/>
    <mergeCell ref="AS61:AS62"/>
    <mergeCell ref="AT61:AT62"/>
    <mergeCell ref="AU61:AU62"/>
    <mergeCell ref="AA61:AA62"/>
    <mergeCell ref="AB61:AB62"/>
    <mergeCell ref="AC61:AC62"/>
    <mergeCell ref="R61:R62"/>
    <mergeCell ref="S61:S62"/>
    <mergeCell ref="T61:T62"/>
    <mergeCell ref="U61:U62"/>
    <mergeCell ref="V61:V62"/>
    <mergeCell ref="W61:W62"/>
    <mergeCell ref="L61:L62"/>
    <mergeCell ref="M61:M62"/>
    <mergeCell ref="N61:N62"/>
    <mergeCell ref="O61:O62"/>
    <mergeCell ref="P61:P62"/>
    <mergeCell ref="Q61:Q62"/>
    <mergeCell ref="AZ59:AZ60"/>
    <mergeCell ref="BA59:BA60"/>
    <mergeCell ref="D61:D62"/>
    <mergeCell ref="E61:E62"/>
    <mergeCell ref="F61:F62"/>
    <mergeCell ref="G61:G62"/>
    <mergeCell ref="H61:H62"/>
    <mergeCell ref="I61:I62"/>
    <mergeCell ref="J61:J62"/>
    <mergeCell ref="K61:K62"/>
    <mergeCell ref="AT59:AT60"/>
    <mergeCell ref="AU59:AU60"/>
    <mergeCell ref="AV59:AV60"/>
    <mergeCell ref="AW59:AW60"/>
    <mergeCell ref="AX59:AX60"/>
    <mergeCell ref="AY59:AY60"/>
    <mergeCell ref="AN59:AN60"/>
    <mergeCell ref="AO59:AO60"/>
    <mergeCell ref="AP59:AP60"/>
    <mergeCell ref="AQ59:AQ60"/>
    <mergeCell ref="AR59:AR60"/>
    <mergeCell ref="AS59:AS60"/>
    <mergeCell ref="AH59:AH60"/>
    <mergeCell ref="AI59:AI60"/>
    <mergeCell ref="AJ59:AJ60"/>
    <mergeCell ref="AK59:AK60"/>
    <mergeCell ref="AL59:AL60"/>
    <mergeCell ref="AM59:AM60"/>
    <mergeCell ref="AB59:AB60"/>
    <mergeCell ref="AC59:AC60"/>
    <mergeCell ref="AD59:AD60"/>
    <mergeCell ref="AE59:AE60"/>
    <mergeCell ref="AF59:AF60"/>
    <mergeCell ref="AG59:AG60"/>
    <mergeCell ref="V59:V60"/>
    <mergeCell ref="W59:W60"/>
    <mergeCell ref="X59:X60"/>
    <mergeCell ref="Y59:Y60"/>
    <mergeCell ref="Z59:Z60"/>
    <mergeCell ref="AA59:AA60"/>
    <mergeCell ref="P59:P60"/>
    <mergeCell ref="Q59:Q60"/>
    <mergeCell ref="R59:R60"/>
    <mergeCell ref="S59:S60"/>
    <mergeCell ref="T59:T60"/>
    <mergeCell ref="U59:U60"/>
    <mergeCell ref="J59:J60"/>
    <mergeCell ref="K59:K60"/>
    <mergeCell ref="L59:L60"/>
    <mergeCell ref="M59:M60"/>
    <mergeCell ref="N59:N60"/>
    <mergeCell ref="O59:O60"/>
    <mergeCell ref="D59:D60"/>
    <mergeCell ref="E59:E60"/>
    <mergeCell ref="F59:F60"/>
    <mergeCell ref="G59:G60"/>
    <mergeCell ref="H59:H60"/>
    <mergeCell ref="I59:I60"/>
    <mergeCell ref="AV57:AV58"/>
    <mergeCell ref="AW57:AW58"/>
    <mergeCell ref="AX57:AX58"/>
    <mergeCell ref="AJ57:AJ58"/>
    <mergeCell ref="AK57:AK58"/>
    <mergeCell ref="AL57:AL58"/>
    <mergeCell ref="AM57:AM58"/>
    <mergeCell ref="AN57:AN58"/>
    <mergeCell ref="AO57:AO58"/>
    <mergeCell ref="AD57:AD58"/>
    <mergeCell ref="AE57:AE58"/>
    <mergeCell ref="AF57:AF58"/>
    <mergeCell ref="AG57:AG58"/>
    <mergeCell ref="AH57:AH58"/>
    <mergeCell ref="AI57:AI58"/>
    <mergeCell ref="X57:X58"/>
    <mergeCell ref="Y57:Y58"/>
    <mergeCell ref="Z57:Z58"/>
    <mergeCell ref="W57:W58"/>
    <mergeCell ref="AY57:AY58"/>
    <mergeCell ref="AZ57:AZ58"/>
    <mergeCell ref="BA57:BA58"/>
    <mergeCell ref="AP57:AP58"/>
    <mergeCell ref="AQ57:AQ58"/>
    <mergeCell ref="AR57:AR58"/>
    <mergeCell ref="AS57:AS58"/>
    <mergeCell ref="AT57:AT58"/>
    <mergeCell ref="AU57:AU58"/>
    <mergeCell ref="L57:L58"/>
    <mergeCell ref="M57:M58"/>
    <mergeCell ref="N57:N58"/>
    <mergeCell ref="O57:O58"/>
    <mergeCell ref="P57:P58"/>
    <mergeCell ref="Q57:Q58"/>
    <mergeCell ref="AQ56:AS56"/>
    <mergeCell ref="AU56:AW56"/>
    <mergeCell ref="D57:D58"/>
    <mergeCell ref="E57:E58"/>
    <mergeCell ref="F57:F58"/>
    <mergeCell ref="G57:G58"/>
    <mergeCell ref="H57:H58"/>
    <mergeCell ref="I57:I58"/>
    <mergeCell ref="J57:J58"/>
    <mergeCell ref="K57:K58"/>
    <mergeCell ref="AA57:AA58"/>
    <mergeCell ref="AB57:AB58"/>
    <mergeCell ref="AC57:AC58"/>
    <mergeCell ref="R57:R58"/>
    <mergeCell ref="S57:S58"/>
    <mergeCell ref="T57:T58"/>
    <mergeCell ref="U57:U58"/>
    <mergeCell ref="V57:V58"/>
    <mergeCell ref="AU39:AW39"/>
    <mergeCell ref="K56:M56"/>
    <mergeCell ref="O56:Q56"/>
    <mergeCell ref="S56:U56"/>
    <mergeCell ref="W56:Y56"/>
    <mergeCell ref="AA56:AC56"/>
    <mergeCell ref="AE56:AG56"/>
    <mergeCell ref="AI56:AK56"/>
    <mergeCell ref="AM56:AO56"/>
    <mergeCell ref="K39:M39"/>
    <mergeCell ref="O39:Q39"/>
    <mergeCell ref="S39:U39"/>
    <mergeCell ref="W39:Y39"/>
    <mergeCell ref="AA39:AC39"/>
    <mergeCell ref="AE39:AG39"/>
    <mergeCell ref="AI39:AK39"/>
    <mergeCell ref="AM39:AO39"/>
    <mergeCell ref="AQ39:AS39"/>
    <mergeCell ref="B37:BA37"/>
    <mergeCell ref="A38:B38"/>
    <mergeCell ref="K38:M38"/>
    <mergeCell ref="O38:Q38"/>
    <mergeCell ref="S38:U38"/>
    <mergeCell ref="W38:Y38"/>
    <mergeCell ref="AA38:AC38"/>
    <mergeCell ref="AE38:AG38"/>
    <mergeCell ref="AI38:AK38"/>
    <mergeCell ref="AM38:AO38"/>
    <mergeCell ref="AQ38:AS38"/>
    <mergeCell ref="AU38:AW38"/>
    <mergeCell ref="AV34:AV36"/>
    <mergeCell ref="AW34:AW36"/>
    <mergeCell ref="AX34:AX36"/>
    <mergeCell ref="AY34:AY36"/>
    <mergeCell ref="AZ34:AZ36"/>
    <mergeCell ref="BA34:BA36"/>
    <mergeCell ref="AP34:AP36"/>
    <mergeCell ref="AQ34:AQ36"/>
    <mergeCell ref="AR34:AR36"/>
    <mergeCell ref="AS34:AS36"/>
    <mergeCell ref="AT34:AT36"/>
    <mergeCell ref="AU34:AU36"/>
    <mergeCell ref="AQ33:AS33"/>
    <mergeCell ref="AU33:AW33"/>
    <mergeCell ref="D34:D36"/>
    <mergeCell ref="E34:E36"/>
    <mergeCell ref="F34:F36"/>
    <mergeCell ref="G34:G36"/>
    <mergeCell ref="H34:H36"/>
    <mergeCell ref="I34:I36"/>
    <mergeCell ref="J34:J36"/>
    <mergeCell ref="K34:K36"/>
    <mergeCell ref="X34:X36"/>
    <mergeCell ref="Y34:Y36"/>
    <mergeCell ref="Z34:Z36"/>
    <mergeCell ref="AA34:AA36"/>
    <mergeCell ref="AB34:AB36"/>
    <mergeCell ref="AC34:AC36"/>
    <mergeCell ref="R34:R36"/>
    <mergeCell ref="S34:S36"/>
    <mergeCell ref="T34:T36"/>
    <mergeCell ref="U34:U36"/>
    <mergeCell ref="V34:V36"/>
    <mergeCell ref="W34:W36"/>
    <mergeCell ref="AJ34:AJ36"/>
    <mergeCell ref="AK34:AK36"/>
    <mergeCell ref="K33:M33"/>
    <mergeCell ref="O33:Q33"/>
    <mergeCell ref="S33:U33"/>
    <mergeCell ref="W33:Y33"/>
    <mergeCell ref="AA33:AC33"/>
    <mergeCell ref="AE33:AG33"/>
    <mergeCell ref="AI33:AK33"/>
    <mergeCell ref="AM33:AO33"/>
    <mergeCell ref="L34:L36"/>
    <mergeCell ref="M34:M36"/>
    <mergeCell ref="N34:N36"/>
    <mergeCell ref="O34:O36"/>
    <mergeCell ref="P34:P36"/>
    <mergeCell ref="Q34:Q36"/>
    <mergeCell ref="AL34:AL36"/>
    <mergeCell ref="AM34:AM36"/>
    <mergeCell ref="AN34:AN36"/>
    <mergeCell ref="AO34:AO36"/>
    <mergeCell ref="AD34:AD36"/>
    <mergeCell ref="AE34:AE36"/>
    <mergeCell ref="AF34:AF36"/>
    <mergeCell ref="AG34:AG36"/>
    <mergeCell ref="AH34:AH36"/>
    <mergeCell ref="AI34:AI36"/>
    <mergeCell ref="AQ26:AS26"/>
    <mergeCell ref="AU26:AW26"/>
    <mergeCell ref="K27:M27"/>
    <mergeCell ref="O27:Q27"/>
    <mergeCell ref="S27:U27"/>
    <mergeCell ref="W27:Y27"/>
    <mergeCell ref="AA27:AC27"/>
    <mergeCell ref="AE27:AG27"/>
    <mergeCell ref="AI27:AK27"/>
    <mergeCell ref="AM27:AO27"/>
    <mergeCell ref="AQ27:AS27"/>
    <mergeCell ref="AU27:AW27"/>
    <mergeCell ref="A26:B26"/>
    <mergeCell ref="K26:M26"/>
    <mergeCell ref="O26:Q26"/>
    <mergeCell ref="S26:U26"/>
    <mergeCell ref="W26:Y26"/>
    <mergeCell ref="AA26:AC26"/>
    <mergeCell ref="AE26:AG26"/>
    <mergeCell ref="AI26:AK26"/>
    <mergeCell ref="AM26:AO26"/>
    <mergeCell ref="AY19:AY24"/>
    <mergeCell ref="C21:C24"/>
    <mergeCell ref="I19:I24"/>
    <mergeCell ref="J19:J24"/>
    <mergeCell ref="O19:O24"/>
    <mergeCell ref="P19:P24"/>
    <mergeCell ref="Q19:Q24"/>
    <mergeCell ref="R19:R24"/>
    <mergeCell ref="B25:BA25"/>
    <mergeCell ref="AU17:AW17"/>
    <mergeCell ref="D19:D24"/>
    <mergeCell ref="E19:E24"/>
    <mergeCell ref="F19:F24"/>
    <mergeCell ref="G19:G24"/>
    <mergeCell ref="H19:H24"/>
    <mergeCell ref="S19:S24"/>
    <mergeCell ref="T19:T24"/>
    <mergeCell ref="U19:U24"/>
    <mergeCell ref="V19:V24"/>
    <mergeCell ref="K17:M17"/>
    <mergeCell ref="O17:Q17"/>
    <mergeCell ref="S17:U17"/>
    <mergeCell ref="W17:Y17"/>
    <mergeCell ref="AA17:AC17"/>
    <mergeCell ref="AE17:AG17"/>
    <mergeCell ref="AI17:AK17"/>
    <mergeCell ref="AM17:AO17"/>
    <mergeCell ref="AQ17:AS17"/>
    <mergeCell ref="AE12:AG12"/>
    <mergeCell ref="AI12:AK12"/>
    <mergeCell ref="AM12:AO12"/>
    <mergeCell ref="AQ12:AS12"/>
    <mergeCell ref="AU12:AW12"/>
    <mergeCell ref="K13:M13"/>
    <mergeCell ref="O13:Q13"/>
    <mergeCell ref="S13:U13"/>
    <mergeCell ref="W13:Y13"/>
    <mergeCell ref="AA13:AC13"/>
    <mergeCell ref="AE13:AG13"/>
    <mergeCell ref="AI13:AK13"/>
    <mergeCell ref="AM13:AO13"/>
    <mergeCell ref="AQ13:AS13"/>
    <mergeCell ref="AU13:AW13"/>
    <mergeCell ref="A12:B12"/>
    <mergeCell ref="K12:M12"/>
    <mergeCell ref="O12:Q12"/>
    <mergeCell ref="S12:U12"/>
    <mergeCell ref="W12:Y12"/>
    <mergeCell ref="AA12:AC12"/>
    <mergeCell ref="AW9:AW10"/>
    <mergeCell ref="AX9:AX10"/>
    <mergeCell ref="AY9:AY10"/>
    <mergeCell ref="AB9:AB10"/>
    <mergeCell ref="AC9:AC10"/>
    <mergeCell ref="AD9:AD10"/>
    <mergeCell ref="S9:S10"/>
    <mergeCell ref="T9:T10"/>
    <mergeCell ref="U9:U10"/>
    <mergeCell ref="V9:V10"/>
    <mergeCell ref="W9:W10"/>
    <mergeCell ref="X9:X10"/>
    <mergeCell ref="M9:M10"/>
    <mergeCell ref="N9:N10"/>
    <mergeCell ref="O9:O10"/>
    <mergeCell ref="P9:P10"/>
    <mergeCell ref="Q9:Q10"/>
    <mergeCell ref="R9:R10"/>
    <mergeCell ref="B11:BA11"/>
    <mergeCell ref="AQ9:AQ10"/>
    <mergeCell ref="AR9:AR10"/>
    <mergeCell ref="AS9:AS10"/>
    <mergeCell ref="AT9:AT10"/>
    <mergeCell ref="AU9:AU10"/>
    <mergeCell ref="AV9:AV10"/>
    <mergeCell ref="AK9:AK10"/>
    <mergeCell ref="AL9:AL10"/>
    <mergeCell ref="AM9:AM10"/>
    <mergeCell ref="AN9:AN10"/>
    <mergeCell ref="AO9:AO10"/>
    <mergeCell ref="AP9:AP10"/>
    <mergeCell ref="AE9:AE10"/>
    <mergeCell ref="AF9:AF10"/>
    <mergeCell ref="AG9:AG10"/>
    <mergeCell ref="AH9:AH10"/>
    <mergeCell ref="AI9:AI10"/>
    <mergeCell ref="AJ9:AJ10"/>
    <mergeCell ref="Y9:Y10"/>
    <mergeCell ref="Z9:Z10"/>
    <mergeCell ref="AA9:AA10"/>
    <mergeCell ref="AQ7:AX7"/>
    <mergeCell ref="AY7:BA8"/>
    <mergeCell ref="F8:F10"/>
    <mergeCell ref="G8:I8"/>
    <mergeCell ref="J8:J10"/>
    <mergeCell ref="K8:N8"/>
    <mergeCell ref="O8:R8"/>
    <mergeCell ref="S8:V8"/>
    <mergeCell ref="W8:Z8"/>
    <mergeCell ref="AA8:AD8"/>
    <mergeCell ref="AE8:AH8"/>
    <mergeCell ref="AI8:AL8"/>
    <mergeCell ref="AM8:AP8"/>
    <mergeCell ref="AQ8:AT8"/>
    <mergeCell ref="AU8:AX8"/>
    <mergeCell ref="G9:G10"/>
    <mergeCell ref="H9:H10"/>
    <mergeCell ref="I9:I10"/>
    <mergeCell ref="K9:K10"/>
    <mergeCell ref="L9:L10"/>
    <mergeCell ref="AZ9:AZ10"/>
    <mergeCell ref="BA9:BA10"/>
    <mergeCell ref="A7:A10"/>
    <mergeCell ref="B7:B10"/>
    <mergeCell ref="C7:C10"/>
    <mergeCell ref="D7:E9"/>
    <mergeCell ref="F7:J7"/>
    <mergeCell ref="K7:R7"/>
    <mergeCell ref="S7:Z7"/>
    <mergeCell ref="AA7:AH7"/>
    <mergeCell ref="AI7:AP7"/>
  </mergeCells>
  <printOptions horizontalCentered="1" gridLinesSet="0"/>
  <pageMargins left="0" right="0" top="0.59055118110236227" bottom="0" header="0.19685039370078741" footer="0"/>
  <pageSetup paperSize="9" scale="33" fitToWidth="420" fitToHeight="297" orientation="landscape" blackAndWhite="1" r:id="rId1"/>
  <headerFooter alignWithMargins="0">
    <oddFooter>&amp;R&amp;P</oddFooter>
  </headerFooter>
  <rowBreaks count="2" manualBreakCount="2">
    <brk id="36" max="52" man="1"/>
    <brk id="55" max="5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Титул РУП_Бак</vt:lpstr>
      <vt:lpstr>Базовая часть РУП_Бак</vt:lpstr>
      <vt:lpstr>Вариат. часть РУП_Бак  АИЭ</vt:lpstr>
      <vt:lpstr>Вариат. часть РУП_Бак  ГЭЭ</vt:lpstr>
      <vt:lpstr>Вариат. часть РУП_Бак  МенЭЭ</vt:lpstr>
      <vt:lpstr>'Базовая часть РУП_Бак'!Заголовки_для_печати</vt:lpstr>
      <vt:lpstr>'Вариат. часть РУП_Бак  АИЭ'!Заголовки_для_печати</vt:lpstr>
      <vt:lpstr>'Вариат. часть РУП_Бак  ГЭЭ'!Заголовки_для_печати</vt:lpstr>
      <vt:lpstr>'Вариат. часть РУП_Бак  МенЭЭ'!Заголовки_для_печати</vt:lpstr>
      <vt:lpstr>'Базовая часть РУП_Бак'!Область_печати</vt:lpstr>
      <vt:lpstr>'Вариат. часть РУП_Бак  АИЭ'!Область_печати</vt:lpstr>
      <vt:lpstr>'Вариат. часть РУП_Бак  ГЭЭ'!Область_печати</vt:lpstr>
      <vt:lpstr>'Вариат. часть РУП_Бак  МенЭЭ'!Область_печати</vt:lpstr>
      <vt:lpstr>'Титул РУП_Бак'!Область_печати</vt:lpstr>
    </vt:vector>
  </TitlesOfParts>
  <Manager>Давлятов У.Р.</Manager>
  <Company>Кафедра "Автомобильный транспорт"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РУП 670200 "ЭТТМиК"для бакалавров</dc:title>
  <dc:creator>Дресвянников С.Ю.</dc:creator>
  <cp:lastModifiedBy>ВИЭ</cp:lastModifiedBy>
  <cp:lastPrinted>2023-11-09T06:37:12Z</cp:lastPrinted>
  <dcterms:created xsi:type="dcterms:W3CDTF">1999-08-17T06:17:32Z</dcterms:created>
  <dcterms:modified xsi:type="dcterms:W3CDTF">2024-02-21T05:11:23Z</dcterms:modified>
</cp:coreProperties>
</file>