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1-5 сем" sheetId="1" r:id="rId1"/>
    <sheet name="6-10 сем" sheetId="2" r:id="rId2"/>
  </sheets>
  <definedNames>
    <definedName name="_xlnm.Print_Area" localSheetId="0">'1-5 сем'!$A$1:$AE$64</definedName>
    <definedName name="_xlnm.Print_Area" localSheetId="1">'6-10 сем'!$A$1:$AE$57</definedName>
  </definedNames>
  <calcPr fullCalcOnLoad="1"/>
</workbook>
</file>

<file path=xl/sharedStrings.xml><?xml version="1.0" encoding="utf-8"?>
<sst xmlns="http://schemas.openxmlformats.org/spreadsheetml/2006/main" count="414" uniqueCount="235">
  <si>
    <t>Пр</t>
  </si>
  <si>
    <t>Лб</t>
  </si>
  <si>
    <t>Кредитов по практике</t>
  </si>
  <si>
    <t>Факультативы</t>
  </si>
  <si>
    <t>Физическая культура</t>
  </si>
  <si>
    <t>ОО - обязательные дисциплины определенного семестра</t>
  </si>
  <si>
    <t>О - обязательные дисциплины без привязки к определенному семестру</t>
  </si>
  <si>
    <t>В - дисциплины по выбору</t>
  </si>
  <si>
    <t>Лк</t>
  </si>
  <si>
    <t>Код дисц.</t>
  </si>
  <si>
    <t>Кредитов по итоговой государственной аттестации</t>
  </si>
  <si>
    <t>сем.</t>
  </si>
  <si>
    <t>кред</t>
  </si>
  <si>
    <t>объем в нед.</t>
  </si>
  <si>
    <t>КЫРГЫЗСКИЙ ГОСУДАРСТВЕННЫЙ ТЕХНИЧЕСКИЙ УНИВЕРСИТЕТ ИМ. И.РАЗЗАКОВА</t>
  </si>
  <si>
    <t>Рабочий учебный план</t>
  </si>
  <si>
    <t>Итого по обязательным дисциплинам:</t>
  </si>
  <si>
    <t>Курсы по выбору студента</t>
  </si>
  <si>
    <t>Итого по курсам по выбору:</t>
  </si>
  <si>
    <t>Всего:</t>
  </si>
  <si>
    <t>OO/О/В</t>
  </si>
  <si>
    <t xml:space="preserve">Декан </t>
  </si>
  <si>
    <t>ФКиС</t>
  </si>
  <si>
    <t xml:space="preserve">Наименование дисциплин </t>
  </si>
  <si>
    <t>Кафедра</t>
  </si>
  <si>
    <t>"УТВЕРЖДАЮ"</t>
  </si>
  <si>
    <t>Общая трудоемкость</t>
  </si>
  <si>
    <t>Объем работы в часах</t>
  </si>
  <si>
    <t>аудиторные занятия</t>
  </si>
  <si>
    <t>из них:</t>
  </si>
  <si>
    <t>Лекции</t>
  </si>
  <si>
    <t>ВСЕГО кредитов</t>
  </si>
  <si>
    <t>НАИМЕНОВАНИЕ ПРАКТИКИ</t>
  </si>
  <si>
    <t>Начальник УУ ____________Абакирова Г.Б.</t>
  </si>
  <si>
    <t>Кредитов по учебным дисциплинам</t>
  </si>
  <si>
    <t>Кред</t>
  </si>
  <si>
    <t>Государственный экзамен по специальности</t>
  </si>
  <si>
    <t>МИНИСТЕРСТВО ОБРАЗОВАНИЯ И НАУКИ КЫРГЫЗСКОЙ РЕСПУБЛИКИ</t>
  </si>
  <si>
    <t>Кредиты ECTS</t>
  </si>
  <si>
    <t>Академ. часы</t>
  </si>
  <si>
    <t>самост.раб.</t>
  </si>
  <si>
    <t>Лабор.</t>
  </si>
  <si>
    <t>Практ.</t>
  </si>
  <si>
    <t>1-й год обучения</t>
  </si>
  <si>
    <t>2-й год обучения</t>
  </si>
  <si>
    <t>3-й год обучения</t>
  </si>
  <si>
    <t>1 сем. (ОС) - 16 нед.</t>
  </si>
  <si>
    <t>2 сем. (ВС) - 16 нед.</t>
  </si>
  <si>
    <t>3 сем. (ОС) - 16 нед.</t>
  </si>
  <si>
    <t>4 сем. (ВС) - 16 нед.</t>
  </si>
  <si>
    <t>5 сем. (ОС) - 16 нед.</t>
  </si>
  <si>
    <t>6 сем. (ВС) - 16 нед.</t>
  </si>
  <si>
    <t>7 сем. (ОС) - 16 нед.</t>
  </si>
  <si>
    <t>8 сем. (ВС) - 16 нед.</t>
  </si>
  <si>
    <t>9 сем. (ОС) - 16 нед.</t>
  </si>
  <si>
    <t>10 сем. (ВС) - 8 нед.</t>
  </si>
  <si>
    <t>4-й год обучения</t>
  </si>
  <si>
    <t>5-й год обучения</t>
  </si>
  <si>
    <t>ИТОГОВАЯ ГОСУДАРСТВЕННАЯ АТТЕСТАЦИЯ</t>
  </si>
  <si>
    <t>1.</t>
  </si>
  <si>
    <t>2.</t>
  </si>
  <si>
    <t>3.</t>
  </si>
  <si>
    <t>Защита выпускной квалификационной работы (дипломного проекта)</t>
  </si>
  <si>
    <t>Объем недельной аудиторной нагрузки по видам занятий, в часах</t>
  </si>
  <si>
    <t>ИЯ</t>
  </si>
  <si>
    <t>Манасоведение</t>
  </si>
  <si>
    <t>ФиСН</t>
  </si>
  <si>
    <t>Математика 1</t>
  </si>
  <si>
    <t>ПМИ</t>
  </si>
  <si>
    <t xml:space="preserve">Физика 1 </t>
  </si>
  <si>
    <t>Ф</t>
  </si>
  <si>
    <t>Экология</t>
  </si>
  <si>
    <t>ЗЧСиЭ</t>
  </si>
  <si>
    <t>ИГ</t>
  </si>
  <si>
    <t xml:space="preserve">Математика 2 </t>
  </si>
  <si>
    <t xml:space="preserve">Физика 2 </t>
  </si>
  <si>
    <t>ОФ</t>
  </si>
  <si>
    <t>Отечественная история</t>
  </si>
  <si>
    <t>Философия</t>
  </si>
  <si>
    <t>ТОЭ</t>
  </si>
  <si>
    <t>Религиоведение</t>
  </si>
  <si>
    <t>Культурология</t>
  </si>
  <si>
    <t>Производственная практика 1</t>
  </si>
  <si>
    <t>Производственная практика 2</t>
  </si>
  <si>
    <t xml:space="preserve">Преддипломная практика </t>
  </si>
  <si>
    <t>О</t>
  </si>
  <si>
    <t>ОО</t>
  </si>
  <si>
    <t>В</t>
  </si>
  <si>
    <r>
      <t>Квалификация:</t>
    </r>
    <r>
      <rPr>
        <sz val="12"/>
        <rFont val="Times New Roman"/>
        <family val="1"/>
      </rPr>
      <t xml:space="preserve"> инженер</t>
    </r>
  </si>
  <si>
    <r>
      <t>Нормативный срок обучения</t>
    </r>
    <r>
      <rPr>
        <sz val="12"/>
        <rFont val="Times New Roman"/>
        <family val="1"/>
      </rPr>
      <t>: 5 лет</t>
    </r>
  </si>
  <si>
    <r>
      <t>Форма обучения:</t>
    </r>
    <r>
      <rPr>
        <sz val="12"/>
        <rFont val="Times New Roman"/>
        <family val="1"/>
      </rPr>
      <t xml:space="preserve"> очная (по кредитной технологии)</t>
    </r>
  </si>
  <si>
    <t>4.</t>
  </si>
  <si>
    <t>подготовка и защита ВКР (дипломного проекта)</t>
  </si>
  <si>
    <t>Государственный экзамен по Истории Кыргызстана</t>
  </si>
  <si>
    <t>кред.</t>
  </si>
  <si>
    <t>ИВТ</t>
  </si>
  <si>
    <t>Математическая логика и теория алгоритмов</t>
  </si>
  <si>
    <t>Языки программирования</t>
  </si>
  <si>
    <t>Технология и методы программирования</t>
  </si>
  <si>
    <t xml:space="preserve">Электротехника </t>
  </si>
  <si>
    <t>Основы информационной безопасности</t>
  </si>
  <si>
    <t>Метрология, стандартизация и сертификация</t>
  </si>
  <si>
    <t>МиС</t>
  </si>
  <si>
    <t>Электроника и схемотехника</t>
  </si>
  <si>
    <t>Инженерная и компьютерная графика 1</t>
  </si>
  <si>
    <t>Безопасность систем  баз данных</t>
  </si>
  <si>
    <t>Аппаратные средства  вычислительной техники (КП)</t>
  </si>
  <si>
    <t>Специальность: Информационная  безопасность</t>
  </si>
  <si>
    <t>Специализация: Безопасность компьютерных систем и сетей</t>
  </si>
  <si>
    <t>Кыргызский язык  (базовый / профессиональный)</t>
  </si>
  <si>
    <t>КЯ</t>
  </si>
  <si>
    <t>Учебная практика</t>
  </si>
  <si>
    <t>Криптографические методы ЗИ</t>
  </si>
  <si>
    <t>СУБД</t>
  </si>
  <si>
    <t>Дискретная математика</t>
  </si>
  <si>
    <t>Вычислительная математика</t>
  </si>
  <si>
    <t>РТ</t>
  </si>
  <si>
    <t>БЖД</t>
  </si>
  <si>
    <t>ЗЧСи Э</t>
  </si>
  <si>
    <t>_________________Саитов Н.Ж.</t>
  </si>
  <si>
    <t>_______________2017 г.</t>
  </si>
  <si>
    <t>2017/2018 учебный год</t>
  </si>
  <si>
    <t xml:space="preserve">Учебная  практика </t>
  </si>
  <si>
    <t>Безопасность компьютерных  систем и  сетей (КП)</t>
  </si>
  <si>
    <t>Зав. кафедрой  ___________ Исраилова Н.А.</t>
  </si>
  <si>
    <t>Председатель УМК  ____________  Мусина И.Р.</t>
  </si>
  <si>
    <t xml:space="preserve">Управление информационной безопасностью </t>
  </si>
  <si>
    <t>Организационное и правовое обеспечение информационной безопасности</t>
  </si>
  <si>
    <t>Иностранный язык 1</t>
  </si>
  <si>
    <t>Иностранный язык 2</t>
  </si>
  <si>
    <t>Деловой иностранный язык</t>
  </si>
  <si>
    <t>Инженерный  иностранный язык 1</t>
  </si>
  <si>
    <t>Инженерный иностранный язык 2</t>
  </si>
  <si>
    <t>Компьютерный иностранный язык</t>
  </si>
  <si>
    <t>Информатика 2\Теоретическая информатика</t>
  </si>
  <si>
    <t>Информатика 1\Информатика для ИБ</t>
  </si>
  <si>
    <t>НИРС</t>
  </si>
  <si>
    <t>Инженерная и компьютерная графика 2\Компьютерная графика</t>
  </si>
  <si>
    <t>Java -программирование</t>
  </si>
  <si>
    <t>Технология разработки программного обеспечения</t>
  </si>
  <si>
    <t>Техническая защита информации</t>
  </si>
  <si>
    <t>Операционные системы (КП)</t>
  </si>
  <si>
    <t>Безопасность операционных систем</t>
  </si>
  <si>
    <t>Программно-аппаратные средства обеспечения информационной безопасности (КП)</t>
  </si>
  <si>
    <t xml:space="preserve">Компьютерные сети </t>
  </si>
  <si>
    <t>Web-программирование</t>
  </si>
  <si>
    <t>Математический анализ</t>
  </si>
  <si>
    <t>Логическое и функциональное программирование</t>
  </si>
  <si>
    <t>Машинно-ориентированное программирование</t>
  </si>
  <si>
    <t>Микропроцессорные  средства и  системы</t>
  </si>
  <si>
    <t>Мобильное программирование</t>
  </si>
  <si>
    <t>Системы искусственного интеллекта</t>
  </si>
  <si>
    <t>Теория кодирования, сжатия и восстановления информации</t>
  </si>
  <si>
    <t>Системы обнаружения атак</t>
  </si>
  <si>
    <t>Эксплуатация компьютерных систем</t>
  </si>
  <si>
    <t>Экономика</t>
  </si>
  <si>
    <t>Моделирование систем (КР)</t>
  </si>
  <si>
    <t>Системное программирование</t>
  </si>
  <si>
    <t>Человеко-машинное взаимодействие</t>
  </si>
  <si>
    <t>Параллельные вычисления</t>
  </si>
  <si>
    <t>Методы оптимизации</t>
  </si>
  <si>
    <t xml:space="preserve">С.6.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</si>
  <si>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176.С.1.1.</t>
  </si>
  <si>
    <t>176.С.1.3.</t>
  </si>
  <si>
    <t>176.С.1.5.</t>
  </si>
  <si>
    <t>176.С.1.4.</t>
  </si>
  <si>
    <t>176.С.2.5.</t>
  </si>
  <si>
    <t>176.С.2.4.</t>
  </si>
  <si>
    <t>176.С.2.3.</t>
  </si>
  <si>
    <t>176.С.1.6.</t>
  </si>
  <si>
    <t>176.С.2.1.</t>
  </si>
  <si>
    <t>176.С.3.2.</t>
  </si>
  <si>
    <t>176.С.3.5.</t>
  </si>
  <si>
    <t>176.С.2.2.</t>
  </si>
  <si>
    <t>176.С.2.6.</t>
  </si>
  <si>
    <t>176.С.3.3.</t>
  </si>
  <si>
    <t>176.С.5.1</t>
  </si>
  <si>
    <t>176.С.3.6.</t>
  </si>
  <si>
    <t>176.С.3.4.</t>
  </si>
  <si>
    <t>176.С.3.8.</t>
  </si>
  <si>
    <t>176.С.3.П.1.</t>
  </si>
  <si>
    <t>176.С.3.П.2.</t>
  </si>
  <si>
    <t>176.С.3.11.</t>
  </si>
  <si>
    <t>176.С.3.10.</t>
  </si>
  <si>
    <t>176.С.3.П.3.</t>
  </si>
  <si>
    <t>176.С.3.П.4.</t>
  </si>
  <si>
    <t>176.С.3.П.5.</t>
  </si>
  <si>
    <t>176.С.3.12.</t>
  </si>
  <si>
    <t>176.С.3.18.</t>
  </si>
  <si>
    <t>176.С.4.</t>
  </si>
  <si>
    <t>176.С.1.В.1.</t>
  </si>
  <si>
    <t>176.С.1.В.2.</t>
  </si>
  <si>
    <t>176.С.2.В.2.</t>
  </si>
  <si>
    <t>176.С.1.В.3.</t>
  </si>
  <si>
    <t>176.С.2.В.3.</t>
  </si>
  <si>
    <t>176.С.2.В.1.</t>
  </si>
  <si>
    <t>176.С.3.В.1.</t>
  </si>
  <si>
    <t>176.С.3.В.2.</t>
  </si>
  <si>
    <t>176.С.3.В.3.</t>
  </si>
  <si>
    <t>176.С.3.15.</t>
  </si>
  <si>
    <t>176.С.3.1.</t>
  </si>
  <si>
    <t>176.С.3.14.</t>
  </si>
  <si>
    <t>176.С.3.7.</t>
  </si>
  <si>
    <t>176.С.5.2.</t>
  </si>
  <si>
    <t>176.С.3.П.6.</t>
  </si>
  <si>
    <t>176.С.3.В.6.</t>
  </si>
  <si>
    <t>176.С.3.П.7.</t>
  </si>
  <si>
    <t>176.С.3.П.8.</t>
  </si>
  <si>
    <t>176.С.3.П.9.</t>
  </si>
  <si>
    <t>176.С.3.П.10.</t>
  </si>
  <si>
    <t>176.С.3.17.</t>
  </si>
  <si>
    <t>176.С.3.9.</t>
  </si>
  <si>
    <t>176.С.3.П.11.</t>
  </si>
  <si>
    <t>176.С.3.13.</t>
  </si>
  <si>
    <t>176.С.5.3.</t>
  </si>
  <si>
    <t>176.С.3.П.12.</t>
  </si>
  <si>
    <t>176.С.3.19.</t>
  </si>
  <si>
    <t>176.С.3.П.13</t>
  </si>
  <si>
    <t>176.С.3.16.</t>
  </si>
  <si>
    <t>176.С.5.4.</t>
  </si>
  <si>
    <t>176.С.3.В.1</t>
  </si>
  <si>
    <t>176.С.3.В.5.</t>
  </si>
  <si>
    <t>176.С.3.В.7.</t>
  </si>
  <si>
    <t>176.С.3.В.8.</t>
  </si>
  <si>
    <t>176.С.2.В.4</t>
  </si>
  <si>
    <t>176.С.1.В.4.</t>
  </si>
  <si>
    <t>для 1,2  года обучения</t>
  </si>
  <si>
    <t>Схемотехника ЭВМ и средств защиты информации</t>
  </si>
  <si>
    <t>Периферийные устройства и интерфейсы ПУ</t>
  </si>
  <si>
    <t>OO</t>
  </si>
  <si>
    <t>ОO</t>
  </si>
  <si>
    <t>РЯ</t>
  </si>
  <si>
    <t>Э</t>
  </si>
  <si>
    <t>Русский язык (базовый / профессиональный)</t>
  </si>
  <si>
    <t>176.С1..2</t>
  </si>
</sst>
</file>

<file path=xl/styles.xml><?xml version="1.0" encoding="utf-8"?>
<styleSheet xmlns="http://schemas.openxmlformats.org/spreadsheetml/2006/main">
  <numFmts count="33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67"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2" fillId="32" borderId="0" xfId="0" applyFont="1" applyFill="1" applyAlignment="1">
      <alignment wrapText="1"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5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5" fillId="32" borderId="27" xfId="0" applyFont="1" applyFill="1" applyBorder="1" applyAlignment="1">
      <alignment horizontal="right"/>
    </xf>
    <xf numFmtId="0" fontId="9" fillId="32" borderId="26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/>
    </xf>
    <xf numFmtId="0" fontId="9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/>
    </xf>
    <xf numFmtId="0" fontId="5" fillId="32" borderId="26" xfId="0" applyFont="1" applyFill="1" applyBorder="1" applyAlignment="1">
      <alignment horizontal="right"/>
    </xf>
    <xf numFmtId="0" fontId="9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0" fontId="4" fillId="32" borderId="34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11" fillId="32" borderId="0" xfId="0" applyFont="1" applyFill="1" applyAlignment="1">
      <alignment horizontal="left"/>
    </xf>
    <xf numFmtId="0" fontId="4" fillId="32" borderId="21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10" fillId="32" borderId="26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4" fillId="32" borderId="19" xfId="0" applyFont="1" applyFill="1" applyBorder="1" applyAlignment="1">
      <alignment/>
    </xf>
    <xf numFmtId="0" fontId="5" fillId="32" borderId="17" xfId="0" applyFont="1" applyFill="1" applyBorder="1" applyAlignment="1">
      <alignment horizontal="right"/>
    </xf>
    <xf numFmtId="0" fontId="4" fillId="32" borderId="14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1" fillId="32" borderId="0" xfId="53" applyFont="1" applyFill="1" applyBorder="1">
      <alignment/>
      <protection/>
    </xf>
    <xf numFmtId="0" fontId="1" fillId="32" borderId="0" xfId="53" applyFont="1" applyFill="1" applyBorder="1" applyAlignment="1" quotePrefix="1">
      <alignment horizontal="left"/>
      <protection/>
    </xf>
    <xf numFmtId="0" fontId="1" fillId="32" borderId="0" xfId="53" applyFont="1" applyFill="1">
      <alignment/>
      <protection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 quotePrefix="1">
      <alignment/>
    </xf>
    <xf numFmtId="0" fontId="5" fillId="32" borderId="0" xfId="53" applyFont="1" applyFill="1" applyBorder="1">
      <alignment/>
      <protection/>
    </xf>
    <xf numFmtId="0" fontId="3" fillId="32" borderId="0" xfId="0" applyFont="1" applyFill="1" applyBorder="1" applyAlignment="1">
      <alignment/>
    </xf>
    <xf numFmtId="0" fontId="3" fillId="32" borderId="0" xfId="53" applyFont="1" applyFill="1">
      <alignment/>
      <protection/>
    </xf>
    <xf numFmtId="0" fontId="3" fillId="32" borderId="0" xfId="53" applyFont="1" applyFill="1" applyBorder="1">
      <alignment/>
      <protection/>
    </xf>
    <xf numFmtId="0" fontId="11" fillId="32" borderId="0" xfId="53" applyFont="1" applyFill="1" applyBorder="1">
      <alignment/>
      <protection/>
    </xf>
    <xf numFmtId="0" fontId="2" fillId="32" borderId="0" xfId="53" applyFont="1" applyFill="1" applyBorder="1">
      <alignment/>
      <protection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4" fillId="32" borderId="35" xfId="0" applyFont="1" applyFill="1" applyBorder="1" applyAlignment="1">
      <alignment/>
    </xf>
    <xf numFmtId="0" fontId="4" fillId="32" borderId="23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right"/>
    </xf>
    <xf numFmtId="0" fontId="4" fillId="32" borderId="18" xfId="0" applyFont="1" applyFill="1" applyBorder="1" applyAlignment="1">
      <alignment horizontal="right"/>
    </xf>
    <xf numFmtId="0" fontId="4" fillId="32" borderId="36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0" fontId="4" fillId="32" borderId="37" xfId="53" applyFont="1" applyFill="1" applyBorder="1" applyAlignment="1">
      <alignment horizontal="left"/>
      <protection/>
    </xf>
    <xf numFmtId="0" fontId="4" fillId="32" borderId="28" xfId="53" applyFont="1" applyFill="1" applyBorder="1" applyAlignment="1">
      <alignment horizontal="left"/>
      <protection/>
    </xf>
    <xf numFmtId="0" fontId="1" fillId="32" borderId="29" xfId="53" applyFont="1" applyFill="1" applyBorder="1">
      <alignment/>
      <protection/>
    </xf>
    <xf numFmtId="0" fontId="5" fillId="32" borderId="14" xfId="0" applyFont="1" applyFill="1" applyBorder="1" applyAlignment="1" quotePrefix="1">
      <alignment horizontal="center"/>
    </xf>
    <xf numFmtId="0" fontId="1" fillId="32" borderId="14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4" fillId="32" borderId="29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5" fillId="32" borderId="31" xfId="0" applyFont="1" applyFill="1" applyBorder="1" applyAlignment="1" quotePrefix="1">
      <alignment horizontal="left"/>
    </xf>
    <xf numFmtId="0" fontId="5" fillId="32" borderId="38" xfId="0" applyFont="1" applyFill="1" applyBorder="1" applyAlignment="1" quotePrefix="1">
      <alignment horizontal="left"/>
    </xf>
    <xf numFmtId="0" fontId="11" fillId="32" borderId="27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5" fillId="32" borderId="35" xfId="0" applyFont="1" applyFill="1" applyBorder="1" applyAlignment="1">
      <alignment horizontal="right"/>
    </xf>
    <xf numFmtId="0" fontId="4" fillId="32" borderId="27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1" fillId="32" borderId="32" xfId="0" applyFont="1" applyFill="1" applyBorder="1" applyAlignment="1">
      <alignment/>
    </xf>
    <xf numFmtId="0" fontId="1" fillId="32" borderId="39" xfId="0" applyFont="1" applyFill="1" applyBorder="1" applyAlignment="1">
      <alignment/>
    </xf>
    <xf numFmtId="0" fontId="1" fillId="32" borderId="17" xfId="0" applyFont="1" applyFill="1" applyBorder="1" applyAlignment="1">
      <alignment vertical="center"/>
    </xf>
    <xf numFmtId="0" fontId="1" fillId="32" borderId="35" xfId="0" applyFont="1" applyFill="1" applyBorder="1" applyAlignment="1">
      <alignment vertical="center"/>
    </xf>
    <xf numFmtId="0" fontId="1" fillId="32" borderId="26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" fillId="32" borderId="0" xfId="0" applyFont="1" applyFill="1" applyAlignment="1">
      <alignment wrapText="1"/>
    </xf>
    <xf numFmtId="0" fontId="5" fillId="32" borderId="2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/>
    </xf>
    <xf numFmtId="0" fontId="4" fillId="32" borderId="40" xfId="0" applyFont="1" applyFill="1" applyBorder="1" applyAlignment="1">
      <alignment horizontal="left"/>
    </xf>
    <xf numFmtId="0" fontId="4" fillId="32" borderId="41" xfId="0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4" fillId="32" borderId="37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5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5" fillId="32" borderId="26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42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vertical="center" wrapText="1"/>
    </xf>
    <xf numFmtId="0" fontId="6" fillId="32" borderId="17" xfId="0" applyFont="1" applyFill="1" applyBorder="1" applyAlignment="1">
      <alignment vertical="center" wrapText="1"/>
    </xf>
    <xf numFmtId="0" fontId="6" fillId="32" borderId="18" xfId="0" applyFont="1" applyFill="1" applyBorder="1" applyAlignment="1">
      <alignment vertical="center" wrapText="1"/>
    </xf>
    <xf numFmtId="0" fontId="6" fillId="32" borderId="2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6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4" fillId="32" borderId="45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/>
    </xf>
    <xf numFmtId="0" fontId="5" fillId="32" borderId="31" xfId="0" applyFont="1" applyFill="1" applyBorder="1" applyAlignment="1">
      <alignment horizontal="left" vertical="center"/>
    </xf>
    <xf numFmtId="0" fontId="4" fillId="32" borderId="47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14" fillId="32" borderId="42" xfId="0" applyFont="1" applyFill="1" applyBorder="1" applyAlignment="1">
      <alignment vertical="center" wrapText="1"/>
    </xf>
    <xf numFmtId="0" fontId="6" fillId="32" borderId="42" xfId="0" applyFont="1" applyFill="1" applyBorder="1" applyAlignment="1">
      <alignment vertical="center" wrapText="1"/>
    </xf>
    <xf numFmtId="0" fontId="6" fillId="32" borderId="43" xfId="0" applyFont="1" applyFill="1" applyBorder="1" applyAlignment="1">
      <alignment vertical="center" wrapText="1"/>
    </xf>
    <xf numFmtId="0" fontId="14" fillId="32" borderId="37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1" fontId="5" fillId="32" borderId="20" xfId="0" applyNumberFormat="1" applyFont="1" applyFill="1" applyBorder="1" applyAlignment="1">
      <alignment horizontal="center" vertical="center"/>
    </xf>
    <xf numFmtId="1" fontId="5" fillId="32" borderId="30" xfId="0" applyNumberFormat="1" applyFont="1" applyFill="1" applyBorder="1" applyAlignment="1">
      <alignment horizontal="center" vertical="center"/>
    </xf>
    <xf numFmtId="1" fontId="5" fillId="32" borderId="34" xfId="0" applyNumberFormat="1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59" fillId="32" borderId="58" xfId="0" applyFont="1" applyFill="1" applyBorder="1" applyAlignment="1">
      <alignment horizontal="center" vertical="center"/>
    </xf>
    <xf numFmtId="0" fontId="59" fillId="32" borderId="26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right"/>
    </xf>
    <xf numFmtId="0" fontId="16" fillId="32" borderId="0" xfId="0" applyNumberFormat="1" applyFont="1" applyFill="1" applyBorder="1" applyAlignment="1" applyProtection="1">
      <alignment horizontal="left"/>
      <protection/>
    </xf>
    <xf numFmtId="0" fontId="16" fillId="32" borderId="32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vertical="center" wrapText="1"/>
    </xf>
    <xf numFmtId="0" fontId="17" fillId="32" borderId="11" xfId="0" applyFont="1" applyFill="1" applyBorder="1" applyAlignment="1">
      <alignment vertical="center" wrapText="1"/>
    </xf>
    <xf numFmtId="0" fontId="17" fillId="32" borderId="19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45" xfId="0" applyFont="1" applyFill="1" applyBorder="1" applyAlignment="1">
      <alignment horizontal="center" vertical="center"/>
    </xf>
    <xf numFmtId="0" fontId="17" fillId="32" borderId="30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vertical="center" wrapText="1"/>
    </xf>
    <xf numFmtId="0" fontId="17" fillId="32" borderId="18" xfId="0" applyFont="1" applyFill="1" applyBorder="1" applyAlignment="1">
      <alignment vertical="center" wrapText="1"/>
    </xf>
    <xf numFmtId="0" fontId="17" fillId="32" borderId="17" xfId="0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4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17" fillId="32" borderId="14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left" vertical="center"/>
    </xf>
    <xf numFmtId="0" fontId="17" fillId="32" borderId="15" xfId="0" applyFont="1" applyFill="1" applyBorder="1" applyAlignment="1">
      <alignment horizontal="left" vertical="center"/>
    </xf>
    <xf numFmtId="0" fontId="17" fillId="32" borderId="16" xfId="0" applyFont="1" applyFill="1" applyBorder="1" applyAlignment="1">
      <alignment horizontal="left" vertical="center"/>
    </xf>
    <xf numFmtId="0" fontId="17" fillId="32" borderId="17" xfId="0" applyFont="1" applyFill="1" applyBorder="1" applyAlignment="1">
      <alignment horizontal="left" vertical="center"/>
    </xf>
    <xf numFmtId="0" fontId="16" fillId="32" borderId="17" xfId="0" applyFont="1" applyFill="1" applyBorder="1" applyAlignment="1">
      <alignment horizontal="left" vertical="center"/>
    </xf>
    <xf numFmtId="0" fontId="17" fillId="32" borderId="24" xfId="0" applyFont="1" applyFill="1" applyBorder="1" applyAlignment="1">
      <alignment horizontal="center" vertical="center"/>
    </xf>
    <xf numFmtId="0" fontId="17" fillId="32" borderId="35" xfId="0" applyFont="1" applyFill="1" applyBorder="1" applyAlignment="1">
      <alignment vertical="center" wrapText="1"/>
    </xf>
    <xf numFmtId="0" fontId="17" fillId="32" borderId="22" xfId="0" applyFont="1" applyFill="1" applyBorder="1" applyAlignment="1">
      <alignment vertical="center" wrapText="1"/>
    </xf>
    <xf numFmtId="0" fontId="17" fillId="32" borderId="35" xfId="0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center"/>
    </xf>
    <xf numFmtId="0" fontId="17" fillId="32" borderId="35" xfId="0" applyFont="1" applyFill="1" applyBorder="1" applyAlignment="1">
      <alignment horizontal="center"/>
    </xf>
    <xf numFmtId="0" fontId="17" fillId="32" borderId="25" xfId="0" applyFont="1" applyFill="1" applyBorder="1" applyAlignment="1">
      <alignment/>
    </xf>
    <xf numFmtId="0" fontId="17" fillId="32" borderId="23" xfId="0" applyFont="1" applyFill="1" applyBorder="1" applyAlignment="1">
      <alignment/>
    </xf>
    <xf numFmtId="0" fontId="17" fillId="32" borderId="24" xfId="0" applyFont="1" applyFill="1" applyBorder="1" applyAlignment="1">
      <alignment/>
    </xf>
    <xf numFmtId="0" fontId="16" fillId="32" borderId="35" xfId="0" applyFont="1" applyFill="1" applyBorder="1" applyAlignment="1">
      <alignment/>
    </xf>
    <xf numFmtId="0" fontId="17" fillId="32" borderId="21" xfId="0" applyFont="1" applyFill="1" applyBorder="1" applyAlignment="1">
      <alignment horizontal="center" vertical="center"/>
    </xf>
    <xf numFmtId="0" fontId="17" fillId="32" borderId="21" xfId="0" applyFont="1" applyFill="1" applyBorder="1" applyAlignment="1">
      <alignment horizontal="center"/>
    </xf>
    <xf numFmtId="0" fontId="17" fillId="32" borderId="42" xfId="0" applyFont="1" applyFill="1" applyBorder="1" applyAlignment="1">
      <alignment horizontal="center"/>
    </xf>
    <xf numFmtId="0" fontId="17" fillId="32" borderId="48" xfId="0" applyFont="1" applyFill="1" applyBorder="1" applyAlignment="1">
      <alignment horizontal="center" vertical="center"/>
    </xf>
    <xf numFmtId="0" fontId="17" fillId="32" borderId="49" xfId="0" applyFont="1" applyFill="1" applyBorder="1" applyAlignment="1">
      <alignment horizontal="center" vertical="center"/>
    </xf>
    <xf numFmtId="0" fontId="16" fillId="32" borderId="21" xfId="0" applyFont="1" applyFill="1" applyBorder="1" applyAlignment="1">
      <alignment horizontal="center" vertical="center"/>
    </xf>
    <xf numFmtId="0" fontId="17" fillId="32" borderId="50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horizontal="left" vertical="center"/>
    </xf>
    <xf numFmtId="0" fontId="17" fillId="32" borderId="30" xfId="0" applyFont="1" applyFill="1" applyBorder="1" applyAlignment="1">
      <alignment horizontal="left" vertical="center"/>
    </xf>
    <xf numFmtId="0" fontId="17" fillId="32" borderId="34" xfId="0" applyFont="1" applyFill="1" applyBorder="1" applyAlignment="1">
      <alignment horizontal="left" vertical="center"/>
    </xf>
    <xf numFmtId="0" fontId="17" fillId="32" borderId="19" xfId="0" applyFont="1" applyFill="1" applyBorder="1" applyAlignment="1">
      <alignment horizontal="left" vertical="center"/>
    </xf>
    <xf numFmtId="0" fontId="16" fillId="32" borderId="19" xfId="0" applyFont="1" applyFill="1" applyBorder="1" applyAlignment="1">
      <alignment horizontal="left" vertical="center"/>
    </xf>
    <xf numFmtId="0" fontId="17" fillId="32" borderId="21" xfId="0" applyFont="1" applyFill="1" applyBorder="1" applyAlignment="1">
      <alignment vertical="center" wrapText="1"/>
    </xf>
    <xf numFmtId="0" fontId="17" fillId="32" borderId="41" xfId="0" applyFont="1" applyFill="1" applyBorder="1" applyAlignment="1">
      <alignment horizontal="center"/>
    </xf>
    <xf numFmtId="0" fontId="17" fillId="32" borderId="48" xfId="0" applyFont="1" applyFill="1" applyBorder="1" applyAlignment="1">
      <alignment horizontal="center"/>
    </xf>
    <xf numFmtId="0" fontId="17" fillId="32" borderId="49" xfId="0" applyFont="1" applyFill="1" applyBorder="1" applyAlignment="1">
      <alignment horizontal="center"/>
    </xf>
    <xf numFmtId="0" fontId="16" fillId="32" borderId="21" xfId="0" applyFont="1" applyFill="1" applyBorder="1" applyAlignment="1">
      <alignment horizontal="center"/>
    </xf>
    <xf numFmtId="0" fontId="17" fillId="32" borderId="50" xfId="0" applyFont="1" applyFill="1" applyBorder="1" applyAlignment="1">
      <alignment/>
    </xf>
    <xf numFmtId="0" fontId="17" fillId="32" borderId="48" xfId="0" applyFont="1" applyFill="1" applyBorder="1" applyAlignment="1">
      <alignment/>
    </xf>
    <xf numFmtId="0" fontId="17" fillId="32" borderId="49" xfId="0" applyFont="1" applyFill="1" applyBorder="1" applyAlignment="1">
      <alignment/>
    </xf>
    <xf numFmtId="0" fontId="17" fillId="32" borderId="21" xfId="0" applyFont="1" applyFill="1" applyBorder="1" applyAlignment="1">
      <alignment/>
    </xf>
    <xf numFmtId="0" fontId="17" fillId="32" borderId="37" xfId="0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17" fillId="32" borderId="37" xfId="0" applyFont="1" applyFill="1" applyBorder="1" applyAlignment="1">
      <alignment vertical="center" wrapText="1"/>
    </xf>
    <xf numFmtId="0" fontId="17" fillId="32" borderId="31" xfId="0" applyFont="1" applyFill="1" applyBorder="1" applyAlignment="1">
      <alignment vertical="center" wrapText="1"/>
    </xf>
    <xf numFmtId="0" fontId="17" fillId="32" borderId="18" xfId="0" applyFont="1" applyFill="1" applyBorder="1" applyAlignment="1">
      <alignment/>
    </xf>
    <xf numFmtId="0" fontId="17" fillId="32" borderId="14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16" fillId="32" borderId="17" xfId="0" applyFont="1" applyFill="1" applyBorder="1" applyAlignment="1">
      <alignment horizontal="center"/>
    </xf>
    <xf numFmtId="0" fontId="17" fillId="32" borderId="51" xfId="0" applyFont="1" applyFill="1" applyBorder="1" applyAlignment="1">
      <alignment horizontal="center" vertical="center"/>
    </xf>
    <xf numFmtId="0" fontId="17" fillId="32" borderId="53" xfId="0" applyFont="1" applyFill="1" applyBorder="1" applyAlignment="1">
      <alignment horizontal="center" vertical="center"/>
    </xf>
    <xf numFmtId="0" fontId="17" fillId="32" borderId="54" xfId="0" applyFont="1" applyFill="1" applyBorder="1" applyAlignment="1">
      <alignment horizontal="center" vertical="center"/>
    </xf>
    <xf numFmtId="0" fontId="17" fillId="32" borderId="52" xfId="0" applyFont="1" applyFill="1" applyBorder="1" applyAlignment="1">
      <alignment horizontal="center" vertical="center"/>
    </xf>
    <xf numFmtId="0" fontId="17" fillId="32" borderId="51" xfId="0" applyFont="1" applyFill="1" applyBorder="1" applyAlignment="1">
      <alignment horizontal="center"/>
    </xf>
    <xf numFmtId="0" fontId="17" fillId="32" borderId="59" xfId="0" applyFont="1" applyFill="1" applyBorder="1" applyAlignment="1">
      <alignment/>
    </xf>
    <xf numFmtId="0" fontId="17" fillId="32" borderId="26" xfId="0" applyFont="1" applyFill="1" applyBorder="1" applyAlignment="1">
      <alignment/>
    </xf>
    <xf numFmtId="0" fontId="16" fillId="32" borderId="27" xfId="0" applyFont="1" applyFill="1" applyBorder="1" applyAlignment="1">
      <alignment horizontal="right"/>
    </xf>
    <xf numFmtId="0" fontId="18" fillId="32" borderId="26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center"/>
    </xf>
    <xf numFmtId="0" fontId="18" fillId="32" borderId="28" xfId="0" applyFont="1" applyFill="1" applyBorder="1" applyAlignment="1">
      <alignment horizontal="center"/>
    </xf>
    <xf numFmtId="0" fontId="18" fillId="32" borderId="29" xfId="0" applyFont="1" applyFill="1" applyBorder="1" applyAlignment="1">
      <alignment horizontal="center"/>
    </xf>
    <xf numFmtId="0" fontId="17" fillId="32" borderId="33" xfId="0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17" fillId="32" borderId="20" xfId="0" applyFont="1" applyFill="1" applyBorder="1" applyAlignment="1">
      <alignment horizontal="center"/>
    </xf>
    <xf numFmtId="0" fontId="19" fillId="32" borderId="30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17" fillId="32" borderId="45" xfId="0" applyFont="1" applyFill="1" applyBorder="1" applyAlignment="1">
      <alignment horizontal="center"/>
    </xf>
    <xf numFmtId="0" fontId="16" fillId="32" borderId="20" xfId="0" applyFont="1" applyFill="1" applyBorder="1" applyAlignment="1">
      <alignment horizontal="center" vertical="center"/>
    </xf>
    <xf numFmtId="0" fontId="16" fillId="32" borderId="30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center" vertical="center"/>
    </xf>
    <xf numFmtId="0" fontId="17" fillId="32" borderId="55" xfId="0" applyFont="1" applyFill="1" applyBorder="1" applyAlignment="1">
      <alignment horizontal="center" vertical="center"/>
    </xf>
    <xf numFmtId="0" fontId="16" fillId="32" borderId="46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/>
    </xf>
    <xf numFmtId="0" fontId="17" fillId="0" borderId="17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/>
    </xf>
    <xf numFmtId="1" fontId="17" fillId="32" borderId="52" xfId="0" applyNumberFormat="1" applyFont="1" applyFill="1" applyBorder="1" applyAlignment="1">
      <alignment horizontal="center" vertical="center"/>
    </xf>
    <xf numFmtId="1" fontId="17" fillId="32" borderId="53" xfId="0" applyNumberFormat="1" applyFont="1" applyFill="1" applyBorder="1" applyAlignment="1">
      <alignment horizontal="center" vertical="center"/>
    </xf>
    <xf numFmtId="1" fontId="17" fillId="32" borderId="54" xfId="0" applyNumberFormat="1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/>
    </xf>
    <xf numFmtId="0" fontId="16" fillId="32" borderId="26" xfId="0" applyFont="1" applyFill="1" applyBorder="1" applyAlignment="1">
      <alignment horizontal="right"/>
    </xf>
    <xf numFmtId="0" fontId="16" fillId="32" borderId="32" xfId="0" applyFont="1" applyFill="1" applyBorder="1" applyAlignment="1">
      <alignment horizontal="center" vertical="center"/>
    </xf>
    <xf numFmtId="0" fontId="16" fillId="32" borderId="29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32" borderId="61" xfId="0" applyFont="1" applyFill="1" applyBorder="1" applyAlignment="1">
      <alignment horizontal="center" vertical="center"/>
    </xf>
    <xf numFmtId="0" fontId="16" fillId="32" borderId="62" xfId="0" applyFont="1" applyFill="1" applyBorder="1" applyAlignment="1">
      <alignment horizontal="center" vertical="center"/>
    </xf>
    <xf numFmtId="1" fontId="16" fillId="32" borderId="60" xfId="0" applyNumberFormat="1" applyFont="1" applyFill="1" applyBorder="1" applyAlignment="1">
      <alignment horizontal="center" vertical="center"/>
    </xf>
    <xf numFmtId="1" fontId="16" fillId="32" borderId="61" xfId="0" applyNumberFormat="1" applyFont="1" applyFill="1" applyBorder="1" applyAlignment="1">
      <alignment horizontal="center" vertical="center"/>
    </xf>
    <xf numFmtId="1" fontId="16" fillId="32" borderId="62" xfId="0" applyNumberFormat="1" applyFont="1" applyFill="1" applyBorder="1" applyAlignment="1">
      <alignment horizontal="center" vertical="center"/>
    </xf>
    <xf numFmtId="0" fontId="19" fillId="32" borderId="58" xfId="0" applyFont="1" applyFill="1" applyBorder="1" applyAlignment="1">
      <alignment horizontal="center"/>
    </xf>
    <xf numFmtId="0" fontId="17" fillId="32" borderId="63" xfId="0" applyFont="1" applyFill="1" applyBorder="1" applyAlignment="1">
      <alignment/>
    </xf>
    <xf numFmtId="0" fontId="17" fillId="32" borderId="64" xfId="0" applyFont="1" applyFill="1" applyBorder="1" applyAlignment="1">
      <alignment/>
    </xf>
    <xf numFmtId="0" fontId="60" fillId="32" borderId="65" xfId="0" applyFont="1" applyFill="1" applyBorder="1" applyAlignment="1">
      <alignment/>
    </xf>
    <xf numFmtId="0" fontId="60" fillId="32" borderId="64" xfId="0" applyFont="1" applyFill="1" applyBorder="1" applyAlignment="1">
      <alignment horizontal="center"/>
    </xf>
    <xf numFmtId="0" fontId="61" fillId="32" borderId="65" xfId="0" applyFont="1" applyFill="1" applyBorder="1" applyAlignment="1">
      <alignment/>
    </xf>
    <xf numFmtId="0" fontId="60" fillId="32" borderId="65" xfId="0" applyFont="1" applyFill="1" applyBorder="1" applyAlignment="1">
      <alignment horizontal="center"/>
    </xf>
    <xf numFmtId="0" fontId="60" fillId="32" borderId="26" xfId="0" applyFont="1" applyFill="1" applyBorder="1" applyAlignment="1">
      <alignment horizontal="center"/>
    </xf>
    <xf numFmtId="0" fontId="17" fillId="32" borderId="66" xfId="0" applyFont="1" applyFill="1" applyBorder="1" applyAlignment="1">
      <alignment horizontal="center"/>
    </xf>
    <xf numFmtId="0" fontId="17" fillId="32" borderId="33" xfId="0" applyFont="1" applyFill="1" applyBorder="1" applyAlignment="1">
      <alignment horizontal="center"/>
    </xf>
    <xf numFmtId="0" fontId="17" fillId="32" borderId="67" xfId="0" applyFont="1" applyFill="1" applyBorder="1" applyAlignment="1">
      <alignment/>
    </xf>
    <xf numFmtId="0" fontId="17" fillId="32" borderId="20" xfId="0" applyFont="1" applyFill="1" applyBorder="1" applyAlignment="1">
      <alignment/>
    </xf>
    <xf numFmtId="0" fontId="17" fillId="32" borderId="30" xfId="0" applyFont="1" applyFill="1" applyBorder="1" applyAlignment="1">
      <alignment/>
    </xf>
    <xf numFmtId="0" fontId="17" fillId="32" borderId="34" xfId="0" applyFont="1" applyFill="1" applyBorder="1" applyAlignment="1">
      <alignment/>
    </xf>
    <xf numFmtId="0" fontId="17" fillId="32" borderId="19" xfId="0" applyFont="1" applyFill="1" applyBorder="1" applyAlignment="1">
      <alignment/>
    </xf>
    <xf numFmtId="0" fontId="17" fillId="32" borderId="12" xfId="0" applyFont="1" applyFill="1" applyBorder="1" applyAlignment="1">
      <alignment/>
    </xf>
    <xf numFmtId="0" fontId="17" fillId="32" borderId="56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11" xfId="0" applyFont="1" applyFill="1" applyBorder="1" applyAlignment="1">
      <alignment/>
    </xf>
    <xf numFmtId="0" fontId="17" fillId="32" borderId="41" xfId="0" applyFont="1" applyFill="1" applyBorder="1" applyAlignment="1">
      <alignment/>
    </xf>
    <xf numFmtId="0" fontId="17" fillId="32" borderId="43" xfId="0" applyFont="1" applyFill="1" applyBorder="1" applyAlignment="1">
      <alignment/>
    </xf>
    <xf numFmtId="0" fontId="17" fillId="32" borderId="47" xfId="0" applyFont="1" applyFill="1" applyBorder="1" applyAlignment="1">
      <alignment/>
    </xf>
    <xf numFmtId="0" fontId="17" fillId="32" borderId="42" xfId="0" applyFont="1" applyFill="1" applyBorder="1" applyAlignment="1">
      <alignment/>
    </xf>
    <xf numFmtId="0" fontId="62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59" fillId="32" borderId="65" xfId="0" applyFont="1" applyFill="1" applyBorder="1" applyAlignment="1">
      <alignment horizontal="center" vertical="center"/>
    </xf>
    <xf numFmtId="0" fontId="4" fillId="32" borderId="68" xfId="0" applyFont="1" applyFill="1" applyBorder="1" applyAlignment="1">
      <alignment horizontal="center"/>
    </xf>
    <xf numFmtId="0" fontId="9" fillId="32" borderId="65" xfId="0" applyFont="1" applyFill="1" applyBorder="1" applyAlignment="1">
      <alignment horizontal="center"/>
    </xf>
    <xf numFmtId="0" fontId="59" fillId="32" borderId="65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right"/>
    </xf>
    <xf numFmtId="0" fontId="5" fillId="32" borderId="68" xfId="0" applyFont="1" applyFill="1" applyBorder="1" applyAlignment="1">
      <alignment horizontal="right"/>
    </xf>
    <xf numFmtId="0" fontId="5" fillId="32" borderId="58" xfId="0" applyFont="1" applyFill="1" applyBorder="1" applyAlignment="1">
      <alignment/>
    </xf>
    <xf numFmtId="0" fontId="63" fillId="32" borderId="27" xfId="53" applyFont="1" applyFill="1" applyBorder="1" applyAlignment="1">
      <alignment horizontal="center"/>
      <protection/>
    </xf>
    <xf numFmtId="0" fontId="59" fillId="32" borderId="26" xfId="53" applyFont="1" applyFill="1" applyBorder="1" applyAlignment="1">
      <alignment/>
      <protection/>
    </xf>
    <xf numFmtId="0" fontId="59" fillId="32" borderId="27" xfId="53" applyFont="1" applyFill="1" applyBorder="1" applyAlignment="1">
      <alignment/>
      <protection/>
    </xf>
    <xf numFmtId="0" fontId="59" fillId="32" borderId="29" xfId="53" applyFont="1" applyFill="1" applyBorder="1" applyAlignment="1">
      <alignment/>
      <protection/>
    </xf>
    <xf numFmtId="0" fontId="6" fillId="32" borderId="22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right"/>
    </xf>
    <xf numFmtId="0" fontId="4" fillId="32" borderId="22" xfId="0" applyFont="1" applyFill="1" applyBorder="1" applyAlignment="1">
      <alignment horizontal="right"/>
    </xf>
    <xf numFmtId="0" fontId="5" fillId="32" borderId="24" xfId="0" applyFont="1" applyFill="1" applyBorder="1" applyAlignment="1">
      <alignment horizontal="center"/>
    </xf>
    <xf numFmtId="0" fontId="1" fillId="32" borderId="35" xfId="0" applyFont="1" applyFill="1" applyBorder="1" applyAlignment="1">
      <alignment/>
    </xf>
    <xf numFmtId="0" fontId="64" fillId="32" borderId="28" xfId="53" applyFont="1" applyFill="1" applyBorder="1" applyAlignment="1">
      <alignment horizontal="center"/>
      <protection/>
    </xf>
    <xf numFmtId="0" fontId="65" fillId="32" borderId="29" xfId="53" applyFont="1" applyFill="1" applyBorder="1">
      <alignment/>
      <protection/>
    </xf>
    <xf numFmtId="0" fontId="4" fillId="32" borderId="51" xfId="0" applyFont="1" applyFill="1" applyBorder="1" applyAlignment="1">
      <alignment/>
    </xf>
    <xf numFmtId="0" fontId="59" fillId="32" borderId="39" xfId="53" applyFont="1" applyFill="1" applyBorder="1" applyAlignment="1">
      <alignment/>
      <protection/>
    </xf>
    <xf numFmtId="0" fontId="66" fillId="32" borderId="58" xfId="53" applyFont="1" applyFill="1" applyBorder="1">
      <alignment/>
      <protection/>
    </xf>
    <xf numFmtId="1" fontId="59" fillId="32" borderId="69" xfId="53" applyNumberFormat="1" applyFont="1" applyFill="1" applyBorder="1" applyAlignment="1">
      <alignment/>
      <protection/>
    </xf>
    <xf numFmtId="1" fontId="59" fillId="32" borderId="70" xfId="53" applyNumberFormat="1" applyFont="1" applyFill="1" applyBorder="1" applyAlignment="1">
      <alignment/>
      <protection/>
    </xf>
    <xf numFmtId="0" fontId="59" fillId="32" borderId="71" xfId="53" applyFont="1" applyFill="1" applyBorder="1" applyAlignment="1">
      <alignment horizontal="center"/>
      <protection/>
    </xf>
    <xf numFmtId="0" fontId="59" fillId="32" borderId="65" xfId="53" applyFont="1" applyFill="1" applyBorder="1" applyAlignment="1">
      <alignment/>
      <protection/>
    </xf>
    <xf numFmtId="0" fontId="59" fillId="32" borderId="69" xfId="53" applyFont="1" applyFill="1" applyBorder="1" applyAlignment="1">
      <alignment/>
      <protection/>
    </xf>
    <xf numFmtId="0" fontId="59" fillId="32" borderId="70" xfId="53" applyFont="1" applyFill="1" applyBorder="1" applyAlignment="1">
      <alignment/>
      <protection/>
    </xf>
    <xf numFmtId="0" fontId="59" fillId="32" borderId="65" xfId="53" applyFont="1" applyFill="1" applyBorder="1">
      <alignment/>
      <protection/>
    </xf>
    <xf numFmtId="0" fontId="65" fillId="32" borderId="69" xfId="53" applyFont="1" applyFill="1" applyBorder="1">
      <alignment/>
      <protection/>
    </xf>
    <xf numFmtId="0" fontId="65" fillId="32" borderId="70" xfId="53" applyFont="1" applyFill="1" applyBorder="1">
      <alignment/>
      <protection/>
    </xf>
    <xf numFmtId="0" fontId="65" fillId="32" borderId="71" xfId="53" applyFont="1" applyFill="1" applyBorder="1">
      <alignment/>
      <protection/>
    </xf>
    <xf numFmtId="0" fontId="65" fillId="32" borderId="65" xfId="53" applyFont="1" applyFill="1" applyBorder="1">
      <alignment/>
      <protection/>
    </xf>
    <xf numFmtId="0" fontId="1" fillId="32" borderId="21" xfId="53" applyFont="1" applyFill="1" applyBorder="1">
      <alignment/>
      <protection/>
    </xf>
    <xf numFmtId="0" fontId="1" fillId="32" borderId="43" xfId="53" applyFont="1" applyFill="1" applyBorder="1" applyAlignment="1">
      <alignment horizontal="center"/>
      <protection/>
    </xf>
    <xf numFmtId="0" fontId="4" fillId="32" borderId="40" xfId="0" applyFont="1" applyFill="1" applyBorder="1" applyAlignment="1">
      <alignment horizontal="center"/>
    </xf>
    <xf numFmtId="0" fontId="59" fillId="32" borderId="26" xfId="53" applyFont="1" applyFill="1" applyBorder="1" applyAlignment="1">
      <alignment horizontal="center"/>
      <protection/>
    </xf>
    <xf numFmtId="0" fontId="4" fillId="32" borderId="19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left"/>
    </xf>
    <xf numFmtId="0" fontId="4" fillId="32" borderId="55" xfId="0" applyFont="1" applyFill="1" applyBorder="1" applyAlignment="1">
      <alignment horizontal="left"/>
    </xf>
    <xf numFmtId="0" fontId="5" fillId="32" borderId="72" xfId="0" applyFont="1" applyFill="1" applyBorder="1" applyAlignment="1" quotePrefix="1">
      <alignment horizontal="left"/>
    </xf>
    <xf numFmtId="0" fontId="5" fillId="32" borderId="73" xfId="0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 wrapText="1"/>
    </xf>
    <xf numFmtId="0" fontId="4" fillId="32" borderId="21" xfId="53" applyFont="1" applyFill="1" applyBorder="1">
      <alignment/>
      <protection/>
    </xf>
    <xf numFmtId="0" fontId="20" fillId="32" borderId="67" xfId="0" applyFont="1" applyFill="1" applyBorder="1" applyAlignment="1">
      <alignment horizontal="center" vertical="center" wrapText="1"/>
    </xf>
    <xf numFmtId="0" fontId="1" fillId="32" borderId="66" xfId="53" applyFont="1" applyFill="1" applyBorder="1" applyAlignment="1">
      <alignment horizontal="center"/>
      <protection/>
    </xf>
    <xf numFmtId="0" fontId="17" fillId="32" borderId="25" xfId="0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 vertical="center"/>
    </xf>
    <xf numFmtId="0" fontId="17" fillId="32" borderId="59" xfId="0" applyFont="1" applyFill="1" applyBorder="1" applyAlignment="1">
      <alignment horizontal="center" vertical="center"/>
    </xf>
    <xf numFmtId="0" fontId="17" fillId="32" borderId="50" xfId="0" applyFont="1" applyFill="1" applyBorder="1" applyAlignment="1">
      <alignment horizontal="center"/>
    </xf>
    <xf numFmtId="0" fontId="16" fillId="32" borderId="74" xfId="0" applyFont="1" applyFill="1" applyBorder="1" applyAlignment="1">
      <alignment horizontal="center" vertical="center"/>
    </xf>
    <xf numFmtId="0" fontId="18" fillId="32" borderId="75" xfId="0" applyFont="1" applyFill="1" applyBorder="1" applyAlignment="1">
      <alignment horizontal="center"/>
    </xf>
    <xf numFmtId="0" fontId="19" fillId="32" borderId="32" xfId="0" applyFont="1" applyFill="1" applyBorder="1" applyAlignment="1">
      <alignment horizontal="center"/>
    </xf>
    <xf numFmtId="0" fontId="16" fillId="32" borderId="76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/>
    </xf>
    <xf numFmtId="0" fontId="17" fillId="32" borderId="40" xfId="0" applyFont="1" applyFill="1" applyBorder="1" applyAlignment="1">
      <alignment horizontal="center" vertical="center"/>
    </xf>
    <xf numFmtId="0" fontId="17" fillId="32" borderId="43" xfId="0" applyFont="1" applyFill="1" applyBorder="1" applyAlignment="1">
      <alignment horizontal="center"/>
    </xf>
    <xf numFmtId="0" fontId="17" fillId="32" borderId="37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left" vertical="center"/>
    </xf>
    <xf numFmtId="0" fontId="16" fillId="32" borderId="43" xfId="0" applyFont="1" applyFill="1" applyBorder="1" applyAlignment="1">
      <alignment/>
    </xf>
    <xf numFmtId="0" fontId="16" fillId="32" borderId="43" xfId="0" applyFont="1" applyFill="1" applyBorder="1" applyAlignment="1">
      <alignment horizontal="center" vertical="center"/>
    </xf>
    <xf numFmtId="0" fontId="18" fillId="32" borderId="58" xfId="0" applyFont="1" applyFill="1" applyBorder="1" applyAlignment="1">
      <alignment horizontal="center"/>
    </xf>
    <xf numFmtId="0" fontId="16" fillId="32" borderId="55" xfId="0" applyFont="1" applyFill="1" applyBorder="1" applyAlignment="1">
      <alignment horizontal="center"/>
    </xf>
    <xf numFmtId="0" fontId="16" fillId="32" borderId="40" xfId="0" applyFont="1" applyFill="1" applyBorder="1" applyAlignment="1">
      <alignment horizontal="center" vertical="center"/>
    </xf>
    <xf numFmtId="0" fontId="16" fillId="32" borderId="75" xfId="0" applyFont="1" applyFill="1" applyBorder="1" applyAlignment="1">
      <alignment horizontal="center" vertical="center" wrapText="1"/>
    </xf>
    <xf numFmtId="0" fontId="17" fillId="32" borderId="77" xfId="0" applyFont="1" applyFill="1" applyBorder="1" applyAlignment="1">
      <alignment horizontal="center" vertical="center"/>
    </xf>
    <xf numFmtId="0" fontId="17" fillId="32" borderId="74" xfId="0" applyFont="1" applyFill="1" applyBorder="1" applyAlignment="1">
      <alignment horizontal="center" vertical="center"/>
    </xf>
    <xf numFmtId="0" fontId="17" fillId="32" borderId="74" xfId="0" applyFont="1" applyFill="1" applyBorder="1" applyAlignment="1">
      <alignment horizontal="left" vertical="center"/>
    </xf>
    <xf numFmtId="0" fontId="17" fillId="32" borderId="78" xfId="0" applyFont="1" applyFill="1" applyBorder="1" applyAlignment="1">
      <alignment horizontal="center" vertical="center"/>
    </xf>
    <xf numFmtId="0" fontId="17" fillId="32" borderId="77" xfId="0" applyFont="1" applyFill="1" applyBorder="1" applyAlignment="1">
      <alignment horizontal="left" vertical="center"/>
    </xf>
    <xf numFmtId="0" fontId="17" fillId="32" borderId="79" xfId="0" applyFont="1" applyFill="1" applyBorder="1" applyAlignment="1">
      <alignment horizontal="center" vertical="center"/>
    </xf>
    <xf numFmtId="0" fontId="17" fillId="32" borderId="79" xfId="0" applyFont="1" applyFill="1" applyBorder="1" applyAlignment="1">
      <alignment/>
    </xf>
    <xf numFmtId="0" fontId="17" fillId="32" borderId="77" xfId="0" applyFont="1" applyFill="1" applyBorder="1" applyAlignment="1">
      <alignment horizontal="center"/>
    </xf>
    <xf numFmtId="0" fontId="16" fillId="32" borderId="77" xfId="0" applyFont="1" applyFill="1" applyBorder="1" applyAlignment="1">
      <alignment horizontal="center" vertical="center"/>
    </xf>
    <xf numFmtId="0" fontId="17" fillId="32" borderId="65" xfId="0" applyFont="1" applyFill="1" applyBorder="1" applyAlignment="1">
      <alignment horizontal="center"/>
    </xf>
    <xf numFmtId="0" fontId="6" fillId="32" borderId="35" xfId="0" applyFont="1" applyFill="1" applyBorder="1" applyAlignment="1">
      <alignment vertical="center" wrapText="1"/>
    </xf>
    <xf numFmtId="0" fontId="6" fillId="32" borderId="22" xfId="0" applyFont="1" applyFill="1" applyBorder="1" applyAlignment="1">
      <alignment vertical="center" wrapText="1"/>
    </xf>
    <xf numFmtId="0" fontId="6" fillId="32" borderId="35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0" fontId="6" fillId="32" borderId="38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/>
    </xf>
    <xf numFmtId="0" fontId="5" fillId="32" borderId="65" xfId="0" applyFont="1" applyFill="1" applyBorder="1" applyAlignment="1">
      <alignment horizontal="right"/>
    </xf>
    <xf numFmtId="0" fontId="9" fillId="32" borderId="64" xfId="0" applyFont="1" applyFill="1" applyBorder="1" applyAlignment="1">
      <alignment horizontal="center"/>
    </xf>
    <xf numFmtId="0" fontId="63" fillId="32" borderId="69" xfId="0" applyFont="1" applyFill="1" applyBorder="1" applyAlignment="1">
      <alignment horizontal="center"/>
    </xf>
    <xf numFmtId="0" fontId="63" fillId="32" borderId="70" xfId="0" applyFont="1" applyFill="1" applyBorder="1" applyAlignment="1">
      <alignment horizontal="center"/>
    </xf>
    <xf numFmtId="0" fontId="63" fillId="32" borderId="71" xfId="0" applyFont="1" applyFill="1" applyBorder="1" applyAlignment="1">
      <alignment horizontal="center"/>
    </xf>
    <xf numFmtId="0" fontId="59" fillId="32" borderId="80" xfId="0" applyFont="1" applyFill="1" applyBorder="1" applyAlignment="1">
      <alignment horizontal="center" vertical="center"/>
    </xf>
    <xf numFmtId="0" fontId="59" fillId="32" borderId="70" xfId="0" applyFont="1" applyFill="1" applyBorder="1" applyAlignment="1">
      <alignment horizontal="center" vertical="center"/>
    </xf>
    <xf numFmtId="0" fontId="59" fillId="32" borderId="69" xfId="0" applyFont="1" applyFill="1" applyBorder="1" applyAlignment="1">
      <alignment horizontal="center" vertical="center"/>
    </xf>
    <xf numFmtId="0" fontId="59" fillId="32" borderId="71" xfId="0" applyFont="1" applyFill="1" applyBorder="1" applyAlignment="1">
      <alignment horizontal="center" vertical="center"/>
    </xf>
    <xf numFmtId="0" fontId="4" fillId="32" borderId="6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32" borderId="7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 horizontal="center"/>
    </xf>
    <xf numFmtId="0" fontId="4" fillId="32" borderId="46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9" fillId="32" borderId="48" xfId="0" applyFont="1" applyFill="1" applyBorder="1" applyAlignment="1">
      <alignment horizontal="center" vertical="center"/>
    </xf>
    <xf numFmtId="0" fontId="59" fillId="32" borderId="21" xfId="0" applyFont="1" applyFill="1" applyBorder="1" applyAlignment="1">
      <alignment horizontal="center" vertical="center"/>
    </xf>
    <xf numFmtId="0" fontId="59" fillId="32" borderId="78" xfId="0" applyFont="1" applyFill="1" applyBorder="1" applyAlignment="1">
      <alignment horizontal="center" vertical="center"/>
    </xf>
    <xf numFmtId="0" fontId="4" fillId="32" borderId="74" xfId="0" applyFont="1" applyFill="1" applyBorder="1" applyAlignment="1">
      <alignment horizontal="center" vertical="center"/>
    </xf>
    <xf numFmtId="0" fontId="4" fillId="32" borderId="74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/>
    </xf>
    <xf numFmtId="0" fontId="5" fillId="32" borderId="55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68" xfId="0" applyFont="1" applyFill="1" applyBorder="1" applyAlignment="1">
      <alignment horizontal="center" vertical="center"/>
    </xf>
    <xf numFmtId="0" fontId="5" fillId="32" borderId="79" xfId="0" applyFont="1" applyFill="1" applyBorder="1" applyAlignment="1">
      <alignment horizontal="center" vertical="center"/>
    </xf>
    <xf numFmtId="0" fontId="5" fillId="32" borderId="74" xfId="0" applyFont="1" applyFill="1" applyBorder="1" applyAlignment="1">
      <alignment horizontal="center" vertical="center"/>
    </xf>
    <xf numFmtId="0" fontId="59" fillId="32" borderId="32" xfId="53" applyFont="1" applyFill="1" applyBorder="1" applyAlignment="1">
      <alignment/>
      <protection/>
    </xf>
    <xf numFmtId="0" fontId="9" fillId="32" borderId="21" xfId="0" applyFont="1" applyFill="1" applyBorder="1" applyAlignment="1">
      <alignment horizontal="center"/>
    </xf>
    <xf numFmtId="0" fontId="59" fillId="32" borderId="21" xfId="0" applyFont="1" applyFill="1" applyBorder="1" applyAlignment="1">
      <alignment horizontal="center"/>
    </xf>
    <xf numFmtId="0" fontId="9" fillId="32" borderId="39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59" fillId="32" borderId="28" xfId="53" applyFont="1" applyFill="1" applyBorder="1" applyAlignment="1">
      <alignment horizontal="center"/>
      <protection/>
    </xf>
    <xf numFmtId="16" fontId="5" fillId="32" borderId="17" xfId="0" applyNumberFormat="1" applyFont="1" applyFill="1" applyBorder="1" applyAlignment="1" quotePrefix="1">
      <alignment horizontal="center"/>
    </xf>
    <xf numFmtId="16" fontId="4" fillId="32" borderId="17" xfId="0" applyNumberFormat="1" applyFont="1" applyFill="1" applyBorder="1" applyAlignment="1">
      <alignment horizontal="center"/>
    </xf>
    <xf numFmtId="0" fontId="1" fillId="32" borderId="26" xfId="53" applyFont="1" applyFill="1" applyBorder="1">
      <alignment/>
      <protection/>
    </xf>
    <xf numFmtId="0" fontId="5" fillId="32" borderId="19" xfId="0" applyFont="1" applyFill="1" applyBorder="1" applyAlignment="1">
      <alignment/>
    </xf>
    <xf numFmtId="0" fontId="5" fillId="32" borderId="55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6" fillId="32" borderId="28" xfId="53" applyFont="1" applyFill="1" applyBorder="1" applyAlignment="1">
      <alignment horizontal="center"/>
      <protection/>
    </xf>
    <xf numFmtId="0" fontId="4" fillId="32" borderId="26" xfId="53" applyFont="1" applyFill="1" applyBorder="1" applyAlignment="1">
      <alignment horizontal="center"/>
      <protection/>
    </xf>
    <xf numFmtId="0" fontId="4" fillId="32" borderId="58" xfId="53" applyFont="1" applyFill="1" applyBorder="1">
      <alignment/>
      <protection/>
    </xf>
    <xf numFmtId="0" fontId="5" fillId="32" borderId="27" xfId="53" applyFont="1" applyFill="1" applyBorder="1">
      <alignment/>
      <protection/>
    </xf>
    <xf numFmtId="0" fontId="4" fillId="32" borderId="26" xfId="53" applyFont="1" applyFill="1" applyBorder="1">
      <alignment/>
      <protection/>
    </xf>
    <xf numFmtId="0" fontId="5" fillId="32" borderId="32" xfId="53" applyFont="1" applyFill="1" applyBorder="1" applyAlignment="1">
      <alignment horizontal="center"/>
      <protection/>
    </xf>
    <xf numFmtId="0" fontId="4" fillId="32" borderId="29" xfId="53" applyFont="1" applyFill="1" applyBorder="1">
      <alignment/>
      <protection/>
    </xf>
    <xf numFmtId="0" fontId="4" fillId="32" borderId="75" xfId="53" applyFont="1" applyFill="1" applyBorder="1">
      <alignment/>
      <protection/>
    </xf>
    <xf numFmtId="0" fontId="1" fillId="32" borderId="20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1" fillId="32" borderId="34" xfId="0" applyFont="1" applyFill="1" applyBorder="1" applyAlignment="1">
      <alignment/>
    </xf>
    <xf numFmtId="0" fontId="1" fillId="32" borderId="19" xfId="0" applyFont="1" applyFill="1" applyBorder="1" applyAlignment="1">
      <alignment vertical="center"/>
    </xf>
    <xf numFmtId="0" fontId="5" fillId="32" borderId="26" xfId="53" applyFont="1" applyFill="1" applyBorder="1" applyAlignment="1">
      <alignment horizontal="center"/>
      <protection/>
    </xf>
    <xf numFmtId="0" fontId="6" fillId="32" borderId="27" xfId="53" applyFont="1" applyFill="1" applyBorder="1" applyAlignment="1">
      <alignment horizontal="center"/>
      <protection/>
    </xf>
    <xf numFmtId="0" fontId="4" fillId="32" borderId="39" xfId="53" applyFont="1" applyFill="1" applyBorder="1">
      <alignment/>
      <protection/>
    </xf>
    <xf numFmtId="1" fontId="59" fillId="32" borderId="26" xfId="53" applyNumberFormat="1" applyFont="1" applyFill="1" applyBorder="1" applyAlignment="1">
      <alignment/>
      <protection/>
    </xf>
    <xf numFmtId="1" fontId="59" fillId="32" borderId="32" xfId="53" applyNumberFormat="1" applyFont="1" applyFill="1" applyBorder="1" applyAlignment="1">
      <alignment/>
      <protection/>
    </xf>
    <xf numFmtId="1" fontId="59" fillId="32" borderId="29" xfId="53" applyNumberFormat="1" applyFont="1" applyFill="1" applyBorder="1" applyAlignment="1">
      <alignment/>
      <protection/>
    </xf>
    <xf numFmtId="0" fontId="59" fillId="32" borderId="39" xfId="53" applyFont="1" applyFill="1" applyBorder="1" applyAlignment="1">
      <alignment horizontal="center"/>
      <protection/>
    </xf>
    <xf numFmtId="0" fontId="59" fillId="32" borderId="26" xfId="53" applyFont="1" applyFill="1" applyBorder="1">
      <alignment/>
      <protection/>
    </xf>
    <xf numFmtId="0" fontId="65" fillId="32" borderId="32" xfId="53" applyFont="1" applyFill="1" applyBorder="1">
      <alignment/>
      <protection/>
    </xf>
    <xf numFmtId="0" fontId="65" fillId="32" borderId="39" xfId="53" applyFont="1" applyFill="1" applyBorder="1">
      <alignment/>
      <protection/>
    </xf>
    <xf numFmtId="0" fontId="65" fillId="32" borderId="26" xfId="53" applyFont="1" applyFill="1" applyBorder="1">
      <alignment/>
      <protection/>
    </xf>
    <xf numFmtId="0" fontId="5" fillId="32" borderId="51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58" xfId="0" applyFont="1" applyFill="1" applyBorder="1" applyAlignment="1">
      <alignment/>
    </xf>
    <xf numFmtId="0" fontId="1" fillId="32" borderId="40" xfId="0" applyFont="1" applyFill="1" applyBorder="1" applyAlignment="1">
      <alignment/>
    </xf>
    <xf numFmtId="0" fontId="1" fillId="32" borderId="68" xfId="0" applyFont="1" applyFill="1" applyBorder="1" applyAlignment="1">
      <alignment/>
    </xf>
    <xf numFmtId="0" fontId="65" fillId="32" borderId="75" xfId="53" applyFont="1" applyFill="1" applyBorder="1">
      <alignment/>
      <protection/>
    </xf>
    <xf numFmtId="0" fontId="1" fillId="32" borderId="32" xfId="53" applyFont="1" applyFill="1" applyBorder="1">
      <alignment/>
      <protection/>
    </xf>
    <xf numFmtId="0" fontId="4" fillId="32" borderId="17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4" fillId="32" borderId="35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65" xfId="0" applyFont="1" applyFill="1" applyBorder="1" applyAlignment="1">
      <alignment vertical="center" wrapText="1"/>
    </xf>
    <xf numFmtId="0" fontId="4" fillId="32" borderId="73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65" xfId="0" applyFont="1" applyFill="1" applyBorder="1" applyAlignment="1">
      <alignment horizontal="center"/>
    </xf>
    <xf numFmtId="0" fontId="17" fillId="32" borderId="10" xfId="0" applyFont="1" applyFill="1" applyBorder="1" applyAlignment="1">
      <alignment vertical="center" wrapText="1"/>
    </xf>
    <xf numFmtId="0" fontId="6" fillId="32" borderId="26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58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wrapText="1"/>
    </xf>
    <xf numFmtId="0" fontId="16" fillId="32" borderId="73" xfId="0" applyFont="1" applyFill="1" applyBorder="1" applyAlignment="1">
      <alignment horizontal="center" vertical="center" textRotation="90" wrapText="1"/>
    </xf>
    <xf numFmtId="0" fontId="16" fillId="32" borderId="51" xfId="0" applyFont="1" applyFill="1" applyBorder="1" applyAlignment="1">
      <alignment horizontal="center" vertical="center" textRotation="90" wrapText="1"/>
    </xf>
    <xf numFmtId="0" fontId="16" fillId="32" borderId="65" xfId="0" applyFont="1" applyFill="1" applyBorder="1" applyAlignment="1">
      <alignment horizontal="center" vertical="center" textRotation="90" wrapText="1"/>
    </xf>
    <xf numFmtId="0" fontId="16" fillId="32" borderId="73" xfId="0" applyFont="1" applyFill="1" applyBorder="1" applyAlignment="1">
      <alignment horizontal="center" vertical="center" wrapText="1"/>
    </xf>
    <xf numFmtId="0" fontId="16" fillId="32" borderId="5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/>
    </xf>
    <xf numFmtId="0" fontId="60" fillId="32" borderId="28" xfId="0" applyFont="1" applyFill="1" applyBorder="1" applyAlignment="1">
      <alignment horizontal="center"/>
    </xf>
    <xf numFmtId="0" fontId="60" fillId="32" borderId="27" xfId="0" applyFont="1" applyFill="1" applyBorder="1" applyAlignment="1">
      <alignment horizontal="center"/>
    </xf>
    <xf numFmtId="0" fontId="16" fillId="32" borderId="7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16" fillId="32" borderId="81" xfId="0" applyFont="1" applyFill="1" applyBorder="1" applyAlignment="1">
      <alignment horizontal="center" vertical="center" wrapText="1"/>
    </xf>
    <xf numFmtId="0" fontId="16" fillId="32" borderId="63" xfId="0" applyFont="1" applyFill="1" applyBorder="1" applyAlignment="1">
      <alignment horizontal="center" vertical="center" wrapText="1"/>
    </xf>
    <xf numFmtId="0" fontId="16" fillId="32" borderId="64" xfId="0" applyFont="1" applyFill="1" applyBorder="1" applyAlignment="1">
      <alignment horizontal="center" vertical="center" wrapText="1"/>
    </xf>
    <xf numFmtId="0" fontId="16" fillId="32" borderId="6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31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63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/>
    </xf>
    <xf numFmtId="0" fontId="4" fillId="32" borderId="67" xfId="0" applyFont="1" applyFill="1" applyBorder="1" applyAlignment="1">
      <alignment horizontal="center"/>
    </xf>
    <xf numFmtId="0" fontId="5" fillId="32" borderId="73" xfId="0" applyFont="1" applyFill="1" applyBorder="1" applyAlignment="1">
      <alignment horizontal="center" vertical="center" textRotation="90" wrapText="1"/>
    </xf>
    <xf numFmtId="0" fontId="5" fillId="32" borderId="51" xfId="0" applyFont="1" applyFill="1" applyBorder="1" applyAlignment="1">
      <alignment horizontal="center" vertical="center" textRotation="90" wrapText="1"/>
    </xf>
    <xf numFmtId="0" fontId="5" fillId="32" borderId="65" xfId="0" applyFont="1" applyFill="1" applyBorder="1" applyAlignment="1">
      <alignment horizontal="center" vertical="center" textRotation="90" wrapText="1"/>
    </xf>
    <xf numFmtId="0" fontId="5" fillId="32" borderId="73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5" fillId="32" borderId="72" xfId="0" applyFont="1" applyFill="1" applyBorder="1" applyAlignment="1">
      <alignment horizontal="center" vertical="center" wrapText="1"/>
    </xf>
    <xf numFmtId="0" fontId="5" fillId="32" borderId="76" xfId="0" applyFont="1" applyFill="1" applyBorder="1" applyAlignment="1">
      <alignment horizontal="center" vertical="center" wrapText="1"/>
    </xf>
    <xf numFmtId="0" fontId="5" fillId="32" borderId="81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left" vertical="center" wrapText="1"/>
    </xf>
    <xf numFmtId="0" fontId="17" fillId="32" borderId="42" xfId="0" applyFont="1" applyFill="1" applyBorder="1" applyAlignment="1">
      <alignment horizontal="left" vertical="center" wrapText="1"/>
    </xf>
    <xf numFmtId="0" fontId="17" fillId="32" borderId="47" xfId="0" applyFont="1" applyFill="1" applyBorder="1" applyAlignment="1">
      <alignment horizontal="center" vertical="center"/>
    </xf>
    <xf numFmtId="0" fontId="16" fillId="32" borderId="50" xfId="0" applyFont="1" applyFill="1" applyBorder="1" applyAlignment="1">
      <alignment horizontal="center" vertical="center"/>
    </xf>
    <xf numFmtId="0" fontId="17" fillId="32" borderId="41" xfId="0" applyFont="1" applyFill="1" applyBorder="1" applyAlignment="1">
      <alignment vertical="center" wrapText="1"/>
    </xf>
    <xf numFmtId="0" fontId="17" fillId="32" borderId="47" xfId="0" applyFont="1" applyFill="1" applyBorder="1" applyAlignment="1">
      <alignment horizontal="center"/>
    </xf>
    <xf numFmtId="0" fontId="16" fillId="32" borderId="21" xfId="0" applyFont="1" applyFill="1" applyBorder="1" applyAlignment="1">
      <alignment/>
    </xf>
    <xf numFmtId="0" fontId="17" fillId="32" borderId="78" xfId="0" applyFont="1" applyFill="1" applyBorder="1" applyAlignment="1">
      <alignment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51" xfId="0" applyFont="1" applyFill="1" applyBorder="1" applyAlignment="1">
      <alignment vertical="center" wrapText="1"/>
    </xf>
    <xf numFmtId="0" fontId="17" fillId="32" borderId="56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2" borderId="36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7" fillId="32" borderId="8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52100_АиАХ_д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409575</xdr:colOff>
      <xdr:row>0</xdr:row>
      <xdr:rowOff>95250</xdr:rowOff>
    </xdr:from>
    <xdr:to>
      <xdr:col>30</xdr:col>
      <xdr:colOff>323850</xdr:colOff>
      <xdr:row>2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945100" y="95250"/>
          <a:ext cx="4667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view="pageBreakPreview" zoomScale="60" zoomScaleNormal="75" zoomScalePageLayoutView="0" workbookViewId="0" topLeftCell="A16">
      <selection activeCell="M22" sqref="M22"/>
    </sheetView>
  </sheetViews>
  <sheetFormatPr defaultColWidth="9.00390625" defaultRowHeight="12.75"/>
  <cols>
    <col min="1" max="1" width="13.00390625" style="5" customWidth="1"/>
    <col min="2" max="2" width="53.75390625" style="5" customWidth="1"/>
    <col min="3" max="3" width="8.875" style="2" customWidth="1"/>
    <col min="4" max="4" width="8.625" style="45" customWidth="1"/>
    <col min="5" max="5" width="10.25390625" style="5" customWidth="1"/>
    <col min="6" max="7" width="8.625" style="45" customWidth="1"/>
    <col min="8" max="8" width="7.75390625" style="5" customWidth="1"/>
    <col min="9" max="9" width="8.625" style="45" customWidth="1"/>
    <col min="10" max="12" width="7.75390625" style="5" customWidth="1"/>
    <col min="13" max="13" width="9.125" style="5" customWidth="1"/>
    <col min="14" max="14" width="7.25390625" style="5" customWidth="1"/>
    <col min="15" max="17" width="7.75390625" style="5" customWidth="1"/>
    <col min="18" max="18" width="7.25390625" style="5" customWidth="1"/>
    <col min="19" max="21" width="7.75390625" style="5" customWidth="1"/>
    <col min="22" max="22" width="8.625" style="5" customWidth="1"/>
    <col min="23" max="23" width="7.75390625" style="5" customWidth="1"/>
    <col min="24" max="24" width="6.75390625" style="5" customWidth="1"/>
    <col min="25" max="25" width="8.00390625" style="5" customWidth="1"/>
    <col min="26" max="26" width="8.75390625" style="5" customWidth="1"/>
    <col min="27" max="27" width="7.75390625" style="5" customWidth="1"/>
    <col min="28" max="28" width="6.75390625" style="5" customWidth="1"/>
    <col min="29" max="29" width="8.00390625" style="5" customWidth="1"/>
    <col min="30" max="30" width="8.625" style="5" customWidth="1"/>
    <col min="31" max="31" width="6.375" style="5" customWidth="1"/>
    <col min="32" max="16384" width="9.125" style="5" customWidth="1"/>
  </cols>
  <sheetData>
    <row r="1" spans="1:31" s="1" customFormat="1" ht="21.75" customHeight="1">
      <c r="A1" s="549" t="s">
        <v>37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</row>
    <row r="2" spans="1:31" s="1" customFormat="1" ht="21.75" customHeight="1">
      <c r="A2" s="549" t="s">
        <v>14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</row>
    <row r="3" spans="1:31" s="1" customFormat="1" ht="39.75" customHeight="1">
      <c r="A3" s="565" t="s">
        <v>15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</row>
    <row r="4" spans="2:32" s="2" customFormat="1" ht="15.75">
      <c r="B4" s="46" t="s">
        <v>25</v>
      </c>
      <c r="X4" s="122"/>
      <c r="Y4" s="122"/>
      <c r="Z4" s="122"/>
      <c r="AA4" s="556" t="s">
        <v>121</v>
      </c>
      <c r="AB4" s="556"/>
      <c r="AC4" s="556"/>
      <c r="AD4" s="556"/>
      <c r="AE4" s="556"/>
      <c r="AF4" s="122"/>
    </row>
    <row r="5" spans="2:27" s="2" customFormat="1" ht="15.75">
      <c r="B5" s="46" t="s">
        <v>21</v>
      </c>
      <c r="E5" s="3"/>
      <c r="F5" s="46" t="s">
        <v>107</v>
      </c>
      <c r="G5" s="46"/>
      <c r="H5" s="3"/>
      <c r="I5" s="46"/>
      <c r="J5" s="3"/>
      <c r="X5" s="3"/>
      <c r="AA5" s="116"/>
    </row>
    <row r="6" spans="2:28" s="2" customFormat="1" ht="15.75">
      <c r="B6" s="46" t="s">
        <v>119</v>
      </c>
      <c r="E6" s="3"/>
      <c r="F6" s="46" t="s">
        <v>108</v>
      </c>
      <c r="G6" s="46"/>
      <c r="H6" s="3"/>
      <c r="I6" s="46"/>
      <c r="J6" s="3"/>
      <c r="X6" s="3"/>
      <c r="AB6" s="3" t="s">
        <v>226</v>
      </c>
    </row>
    <row r="7" spans="2:28" s="2" customFormat="1" ht="15.75">
      <c r="B7" s="3" t="s">
        <v>120</v>
      </c>
      <c r="E7" s="3"/>
      <c r="F7" s="3" t="s">
        <v>88</v>
      </c>
      <c r="G7" s="46"/>
      <c r="H7" s="3"/>
      <c r="I7" s="46"/>
      <c r="J7" s="3"/>
      <c r="X7" s="3"/>
      <c r="AB7" s="3"/>
    </row>
    <row r="8" spans="5:10" s="2" customFormat="1" ht="15.75">
      <c r="E8" s="3"/>
      <c r="F8" s="3" t="s">
        <v>89</v>
      </c>
      <c r="G8" s="4"/>
      <c r="H8" s="3"/>
      <c r="I8" s="4"/>
      <c r="J8" s="3"/>
    </row>
    <row r="9" spans="6:29" s="2" customFormat="1" ht="15.75">
      <c r="F9" s="3" t="s">
        <v>90</v>
      </c>
      <c r="Y9" s="3"/>
      <c r="AC9" s="3"/>
    </row>
    <row r="10" spans="1:31" s="2" customFormat="1" ht="2.25" customHeight="1" thickBot="1">
      <c r="A10" s="201"/>
      <c r="B10" s="203"/>
      <c r="C10" s="204"/>
      <c r="D10" s="203"/>
      <c r="E10" s="204"/>
      <c r="F10" s="203"/>
      <c r="G10" s="203"/>
      <c r="H10" s="204"/>
      <c r="I10" s="203"/>
      <c r="J10" s="204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201"/>
      <c r="Y10" s="201"/>
      <c r="Z10" s="201"/>
      <c r="AA10" s="202"/>
      <c r="AB10" s="201"/>
      <c r="AC10" s="201"/>
      <c r="AD10" s="201"/>
      <c r="AE10" s="201"/>
    </row>
    <row r="11" spans="1:31" s="45" customFormat="1" ht="32.25" customHeight="1" thickBot="1">
      <c r="A11" s="553" t="s">
        <v>9</v>
      </c>
      <c r="B11" s="553" t="s">
        <v>23</v>
      </c>
      <c r="C11" s="550" t="s">
        <v>24</v>
      </c>
      <c r="D11" s="548" t="s">
        <v>26</v>
      </c>
      <c r="E11" s="547"/>
      <c r="F11" s="548" t="s">
        <v>27</v>
      </c>
      <c r="G11" s="546"/>
      <c r="H11" s="546"/>
      <c r="I11" s="546"/>
      <c r="J11" s="547"/>
      <c r="K11" s="559" t="s">
        <v>63</v>
      </c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1"/>
      <c r="AE11" s="553" t="s">
        <v>20</v>
      </c>
    </row>
    <row r="12" spans="1:31" s="117" customFormat="1" ht="10.5" customHeight="1" thickBot="1">
      <c r="A12" s="554"/>
      <c r="B12" s="554"/>
      <c r="C12" s="551"/>
      <c r="D12" s="550" t="s">
        <v>38</v>
      </c>
      <c r="E12" s="550" t="s">
        <v>39</v>
      </c>
      <c r="F12" s="551" t="s">
        <v>28</v>
      </c>
      <c r="G12" s="548" t="s">
        <v>29</v>
      </c>
      <c r="H12" s="546"/>
      <c r="I12" s="547"/>
      <c r="J12" s="551" t="s">
        <v>40</v>
      </c>
      <c r="K12" s="562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4"/>
      <c r="AE12" s="554"/>
    </row>
    <row r="13" spans="1:31" s="117" customFormat="1" ht="15" customHeight="1" thickBot="1">
      <c r="A13" s="554"/>
      <c r="B13" s="554"/>
      <c r="C13" s="551"/>
      <c r="D13" s="551"/>
      <c r="E13" s="551"/>
      <c r="F13" s="551"/>
      <c r="G13" s="550" t="s">
        <v>30</v>
      </c>
      <c r="H13" s="550" t="s">
        <v>41</v>
      </c>
      <c r="I13" s="550" t="s">
        <v>42</v>
      </c>
      <c r="J13" s="551"/>
      <c r="K13" s="548" t="s">
        <v>43</v>
      </c>
      <c r="L13" s="546"/>
      <c r="M13" s="546"/>
      <c r="N13" s="546"/>
      <c r="O13" s="546"/>
      <c r="P13" s="546"/>
      <c r="Q13" s="546"/>
      <c r="R13" s="547"/>
      <c r="S13" s="548" t="s">
        <v>44</v>
      </c>
      <c r="T13" s="546"/>
      <c r="U13" s="546"/>
      <c r="V13" s="546"/>
      <c r="W13" s="546"/>
      <c r="X13" s="546"/>
      <c r="Y13" s="546"/>
      <c r="Z13" s="547"/>
      <c r="AA13" s="548" t="s">
        <v>45</v>
      </c>
      <c r="AB13" s="546"/>
      <c r="AC13" s="546"/>
      <c r="AD13" s="547"/>
      <c r="AE13" s="554"/>
    </row>
    <row r="14" spans="1:31" s="117" customFormat="1" ht="14.25" customHeight="1" thickBot="1">
      <c r="A14" s="554"/>
      <c r="B14" s="554"/>
      <c r="C14" s="551"/>
      <c r="D14" s="551"/>
      <c r="E14" s="551"/>
      <c r="F14" s="551"/>
      <c r="G14" s="551"/>
      <c r="H14" s="551"/>
      <c r="I14" s="551"/>
      <c r="J14" s="551"/>
      <c r="K14" s="546" t="s">
        <v>46</v>
      </c>
      <c r="L14" s="546"/>
      <c r="M14" s="546"/>
      <c r="N14" s="547"/>
      <c r="O14" s="548" t="s">
        <v>47</v>
      </c>
      <c r="P14" s="546"/>
      <c r="Q14" s="546"/>
      <c r="R14" s="547"/>
      <c r="S14" s="548" t="s">
        <v>48</v>
      </c>
      <c r="T14" s="546"/>
      <c r="U14" s="546"/>
      <c r="V14" s="547"/>
      <c r="W14" s="548" t="s">
        <v>49</v>
      </c>
      <c r="X14" s="546"/>
      <c r="Y14" s="546"/>
      <c r="Z14" s="546"/>
      <c r="AA14" s="548" t="s">
        <v>50</v>
      </c>
      <c r="AB14" s="546"/>
      <c r="AC14" s="546"/>
      <c r="AD14" s="546"/>
      <c r="AE14" s="554"/>
    </row>
    <row r="15" spans="1:31" s="117" customFormat="1" ht="22.5" customHeight="1" thickBot="1">
      <c r="A15" s="555"/>
      <c r="B15" s="555"/>
      <c r="C15" s="552"/>
      <c r="D15" s="552"/>
      <c r="E15" s="552"/>
      <c r="F15" s="552"/>
      <c r="G15" s="552"/>
      <c r="H15" s="552"/>
      <c r="I15" s="552"/>
      <c r="J15" s="552"/>
      <c r="K15" s="205" t="s">
        <v>8</v>
      </c>
      <c r="L15" s="206" t="s">
        <v>1</v>
      </c>
      <c r="M15" s="207" t="s">
        <v>0</v>
      </c>
      <c r="N15" s="208" t="s">
        <v>35</v>
      </c>
      <c r="O15" s="209" t="s">
        <v>8</v>
      </c>
      <c r="P15" s="206" t="s">
        <v>1</v>
      </c>
      <c r="Q15" s="207" t="s">
        <v>0</v>
      </c>
      <c r="R15" s="208" t="s">
        <v>35</v>
      </c>
      <c r="S15" s="209" t="s">
        <v>8</v>
      </c>
      <c r="T15" s="206" t="s">
        <v>1</v>
      </c>
      <c r="U15" s="207" t="s">
        <v>0</v>
      </c>
      <c r="V15" s="208" t="s">
        <v>35</v>
      </c>
      <c r="W15" s="209" t="s">
        <v>8</v>
      </c>
      <c r="X15" s="206" t="s">
        <v>1</v>
      </c>
      <c r="Y15" s="207" t="s">
        <v>0</v>
      </c>
      <c r="Z15" s="210" t="s">
        <v>35</v>
      </c>
      <c r="AA15" s="209" t="s">
        <v>8</v>
      </c>
      <c r="AB15" s="206" t="s">
        <v>1</v>
      </c>
      <c r="AC15" s="427" t="s">
        <v>0</v>
      </c>
      <c r="AD15" s="412" t="s">
        <v>35</v>
      </c>
      <c r="AE15" s="554"/>
    </row>
    <row r="16" spans="1:31" s="14" customFormat="1" ht="18" customHeight="1">
      <c r="A16" s="224" t="s">
        <v>167</v>
      </c>
      <c r="B16" s="225" t="s">
        <v>71</v>
      </c>
      <c r="C16" s="226" t="s">
        <v>72</v>
      </c>
      <c r="D16" s="259">
        <v>2</v>
      </c>
      <c r="E16" s="226">
        <f aca="true" t="shared" si="0" ref="E16:E35">D16*30</f>
        <v>60</v>
      </c>
      <c r="F16" s="216">
        <f aca="true" t="shared" si="1" ref="F16:F37">SUM(G16:I16)</f>
        <v>32</v>
      </c>
      <c r="G16" s="228">
        <f>K16*16</f>
        <v>16</v>
      </c>
      <c r="H16" s="217">
        <f>L16*16</f>
        <v>16</v>
      </c>
      <c r="I16" s="290">
        <f>M16*16</f>
        <v>0</v>
      </c>
      <c r="J16" s="216">
        <f aca="true" t="shared" si="2" ref="J16:J47">E16-F16</f>
        <v>28</v>
      </c>
      <c r="K16" s="234">
        <v>1</v>
      </c>
      <c r="L16" s="231">
        <v>1</v>
      </c>
      <c r="M16" s="232"/>
      <c r="N16" s="226">
        <v>2</v>
      </c>
      <c r="O16" s="234"/>
      <c r="P16" s="231"/>
      <c r="Q16" s="232"/>
      <c r="R16" s="233"/>
      <c r="S16" s="234"/>
      <c r="T16" s="231"/>
      <c r="U16" s="232"/>
      <c r="V16" s="233"/>
      <c r="W16" s="234"/>
      <c r="X16" s="231"/>
      <c r="Y16" s="232"/>
      <c r="Z16" s="233"/>
      <c r="AA16" s="234"/>
      <c r="AB16" s="231"/>
      <c r="AC16" s="429"/>
      <c r="AD16" s="311"/>
      <c r="AE16" s="213" t="s">
        <v>85</v>
      </c>
    </row>
    <row r="17" spans="1:31" s="20" customFormat="1" ht="18" customHeight="1">
      <c r="A17" s="224" t="s">
        <v>163</v>
      </c>
      <c r="B17" s="225" t="s">
        <v>128</v>
      </c>
      <c r="C17" s="226" t="s">
        <v>64</v>
      </c>
      <c r="D17" s="214">
        <f aca="true" t="shared" si="3" ref="D17:D22">N17</f>
        <v>3</v>
      </c>
      <c r="E17" s="226">
        <f t="shared" si="0"/>
        <v>90</v>
      </c>
      <c r="F17" s="228">
        <f t="shared" si="1"/>
        <v>64</v>
      </c>
      <c r="G17" s="228">
        <v>0</v>
      </c>
      <c r="H17" s="217">
        <f aca="true" t="shared" si="4" ref="H17:I22">L17*16</f>
        <v>0</v>
      </c>
      <c r="I17" s="290">
        <f t="shared" si="4"/>
        <v>64</v>
      </c>
      <c r="J17" s="217">
        <f t="shared" si="2"/>
        <v>26</v>
      </c>
      <c r="K17" s="230"/>
      <c r="L17" s="231"/>
      <c r="M17" s="232">
        <v>4</v>
      </c>
      <c r="N17" s="233">
        <v>3</v>
      </c>
      <c r="O17" s="234"/>
      <c r="P17" s="231"/>
      <c r="Q17" s="232"/>
      <c r="R17" s="226"/>
      <c r="S17" s="234"/>
      <c r="T17" s="231"/>
      <c r="U17" s="232"/>
      <c r="V17" s="226"/>
      <c r="W17" s="234"/>
      <c r="X17" s="231"/>
      <c r="Y17" s="232"/>
      <c r="Z17" s="233"/>
      <c r="AA17" s="234"/>
      <c r="AB17" s="231"/>
      <c r="AC17" s="429"/>
      <c r="AD17" s="311"/>
      <c r="AE17" s="213" t="s">
        <v>85</v>
      </c>
    </row>
    <row r="18" spans="1:31" s="14" customFormat="1" ht="16.5" customHeight="1">
      <c r="A18" s="224" t="s">
        <v>169</v>
      </c>
      <c r="B18" s="225" t="s">
        <v>65</v>
      </c>
      <c r="C18" s="226" t="s">
        <v>66</v>
      </c>
      <c r="D18" s="214">
        <f t="shared" si="3"/>
        <v>2</v>
      </c>
      <c r="E18" s="226">
        <f t="shared" si="0"/>
        <v>60</v>
      </c>
      <c r="F18" s="228">
        <f t="shared" si="1"/>
        <v>32</v>
      </c>
      <c r="G18" s="228">
        <v>16</v>
      </c>
      <c r="H18" s="217">
        <f t="shared" si="4"/>
        <v>0</v>
      </c>
      <c r="I18" s="228">
        <f t="shared" si="4"/>
        <v>16</v>
      </c>
      <c r="J18" s="217">
        <f t="shared" si="2"/>
        <v>28</v>
      </c>
      <c r="K18" s="230">
        <v>1</v>
      </c>
      <c r="L18" s="231"/>
      <c r="M18" s="232">
        <v>1</v>
      </c>
      <c r="N18" s="233">
        <v>2</v>
      </c>
      <c r="O18" s="234"/>
      <c r="P18" s="231"/>
      <c r="Q18" s="232"/>
      <c r="R18" s="226"/>
      <c r="S18" s="234"/>
      <c r="T18" s="231"/>
      <c r="U18" s="232"/>
      <c r="V18" s="226"/>
      <c r="W18" s="234"/>
      <c r="X18" s="231"/>
      <c r="Y18" s="232"/>
      <c r="Z18" s="233"/>
      <c r="AA18" s="234"/>
      <c r="AB18" s="231"/>
      <c r="AC18" s="429"/>
      <c r="AD18" s="311"/>
      <c r="AE18" s="213" t="s">
        <v>85</v>
      </c>
    </row>
    <row r="19" spans="1:31" s="14" customFormat="1" ht="20.25" customHeight="1">
      <c r="A19" s="235" t="s">
        <v>170</v>
      </c>
      <c r="B19" s="236" t="s">
        <v>67</v>
      </c>
      <c r="C19" s="226" t="s">
        <v>68</v>
      </c>
      <c r="D19" s="214">
        <f t="shared" si="3"/>
        <v>5</v>
      </c>
      <c r="E19" s="226">
        <f t="shared" si="0"/>
        <v>150</v>
      </c>
      <c r="F19" s="228">
        <f t="shared" si="1"/>
        <v>80</v>
      </c>
      <c r="G19" s="228">
        <v>48</v>
      </c>
      <c r="H19" s="217">
        <f t="shared" si="4"/>
        <v>0</v>
      </c>
      <c r="I19" s="290">
        <f t="shared" si="4"/>
        <v>32</v>
      </c>
      <c r="J19" s="217">
        <f t="shared" si="2"/>
        <v>70</v>
      </c>
      <c r="K19" s="230">
        <v>3</v>
      </c>
      <c r="L19" s="231"/>
      <c r="M19" s="232">
        <v>2</v>
      </c>
      <c r="N19" s="233">
        <v>5</v>
      </c>
      <c r="O19" s="237"/>
      <c r="P19" s="238"/>
      <c r="Q19" s="239"/>
      <c r="R19" s="240"/>
      <c r="S19" s="237"/>
      <c r="T19" s="238"/>
      <c r="U19" s="239"/>
      <c r="V19" s="240"/>
      <c r="W19" s="237"/>
      <c r="X19" s="238"/>
      <c r="Y19" s="239"/>
      <c r="Z19" s="241"/>
      <c r="AA19" s="237"/>
      <c r="AB19" s="238"/>
      <c r="AC19" s="430"/>
      <c r="AD19" s="421"/>
      <c r="AE19" s="213" t="s">
        <v>86</v>
      </c>
    </row>
    <row r="20" spans="1:31" s="14" customFormat="1" ht="16.5" customHeight="1">
      <c r="A20" s="224" t="s">
        <v>168</v>
      </c>
      <c r="B20" s="225" t="s">
        <v>69</v>
      </c>
      <c r="C20" s="226" t="s">
        <v>70</v>
      </c>
      <c r="D20" s="214">
        <f t="shared" si="3"/>
        <v>4</v>
      </c>
      <c r="E20" s="226">
        <f t="shared" si="0"/>
        <v>120</v>
      </c>
      <c r="F20" s="228">
        <f t="shared" si="1"/>
        <v>64</v>
      </c>
      <c r="G20" s="228">
        <v>32</v>
      </c>
      <c r="H20" s="217">
        <f t="shared" si="4"/>
        <v>32</v>
      </c>
      <c r="I20" s="247">
        <f t="shared" si="4"/>
        <v>0</v>
      </c>
      <c r="J20" s="217">
        <f t="shared" si="2"/>
        <v>56</v>
      </c>
      <c r="K20" s="230">
        <v>2</v>
      </c>
      <c r="L20" s="231">
        <v>2</v>
      </c>
      <c r="M20" s="232"/>
      <c r="N20" s="233">
        <v>4</v>
      </c>
      <c r="O20" s="234"/>
      <c r="P20" s="231"/>
      <c r="Q20" s="242"/>
      <c r="R20" s="226"/>
      <c r="S20" s="234"/>
      <c r="T20" s="231"/>
      <c r="U20" s="232"/>
      <c r="V20" s="226"/>
      <c r="W20" s="234"/>
      <c r="X20" s="231"/>
      <c r="Y20" s="232"/>
      <c r="Z20" s="233"/>
      <c r="AA20" s="234"/>
      <c r="AB20" s="231"/>
      <c r="AC20" s="429"/>
      <c r="AD20" s="311"/>
      <c r="AE20" s="213" t="s">
        <v>86</v>
      </c>
    </row>
    <row r="21" spans="1:31" s="545" customFormat="1" ht="18.75" customHeight="1">
      <c r="A21" s="224" t="s">
        <v>171</v>
      </c>
      <c r="B21" s="225" t="s">
        <v>97</v>
      </c>
      <c r="C21" s="226" t="s">
        <v>95</v>
      </c>
      <c r="D21" s="214">
        <f t="shared" si="3"/>
        <v>6</v>
      </c>
      <c r="E21" s="226">
        <f t="shared" si="0"/>
        <v>180</v>
      </c>
      <c r="F21" s="228">
        <f t="shared" si="1"/>
        <v>80</v>
      </c>
      <c r="G21" s="228">
        <v>32</v>
      </c>
      <c r="H21" s="217">
        <f t="shared" si="4"/>
        <v>32</v>
      </c>
      <c r="I21" s="247">
        <f t="shared" si="4"/>
        <v>16</v>
      </c>
      <c r="J21" s="217">
        <f t="shared" si="2"/>
        <v>100</v>
      </c>
      <c r="K21" s="230">
        <v>2</v>
      </c>
      <c r="L21" s="231">
        <v>2</v>
      </c>
      <c r="M21" s="232">
        <v>1</v>
      </c>
      <c r="N21" s="233">
        <v>6</v>
      </c>
      <c r="O21" s="234"/>
      <c r="P21" s="232"/>
      <c r="Q21" s="232"/>
      <c r="R21" s="226"/>
      <c r="S21" s="234"/>
      <c r="T21" s="231"/>
      <c r="U21" s="232"/>
      <c r="V21" s="226"/>
      <c r="W21" s="234"/>
      <c r="X21" s="231"/>
      <c r="Y21" s="232"/>
      <c r="Z21" s="233"/>
      <c r="AA21" s="234"/>
      <c r="AB21" s="231"/>
      <c r="AC21" s="429"/>
      <c r="AD21" s="311"/>
      <c r="AE21" s="213" t="s">
        <v>86</v>
      </c>
    </row>
    <row r="22" spans="1:31" s="545" customFormat="1" ht="18.75" customHeight="1" thickBot="1">
      <c r="A22" s="590" t="s">
        <v>173</v>
      </c>
      <c r="B22" s="591" t="s">
        <v>135</v>
      </c>
      <c r="C22" s="252" t="s">
        <v>95</v>
      </c>
      <c r="D22" s="252">
        <f t="shared" si="3"/>
        <v>4</v>
      </c>
      <c r="E22" s="252">
        <f t="shared" si="0"/>
        <v>120</v>
      </c>
      <c r="F22" s="253">
        <f t="shared" si="1"/>
        <v>64</v>
      </c>
      <c r="G22" s="253">
        <v>0</v>
      </c>
      <c r="H22" s="254">
        <f t="shared" si="4"/>
        <v>64</v>
      </c>
      <c r="I22" s="253">
        <f t="shared" si="4"/>
        <v>0</v>
      </c>
      <c r="J22" s="253">
        <f t="shared" si="2"/>
        <v>56</v>
      </c>
      <c r="K22" s="592"/>
      <c r="L22" s="255">
        <v>4</v>
      </c>
      <c r="M22" s="256"/>
      <c r="N22" s="257">
        <v>4</v>
      </c>
      <c r="O22" s="258"/>
      <c r="P22" s="255"/>
      <c r="Q22" s="256"/>
      <c r="R22" s="257"/>
      <c r="S22" s="258"/>
      <c r="T22" s="255"/>
      <c r="U22" s="256"/>
      <c r="V22" s="252"/>
      <c r="W22" s="258"/>
      <c r="X22" s="255"/>
      <c r="Y22" s="256"/>
      <c r="Z22" s="257"/>
      <c r="AA22" s="258"/>
      <c r="AB22" s="255"/>
      <c r="AC22" s="431"/>
      <c r="AD22" s="593"/>
      <c r="AE22" s="213" t="s">
        <v>86</v>
      </c>
    </row>
    <row r="23" spans="1:31" s="20" customFormat="1" ht="16.5" customHeight="1">
      <c r="A23" s="224" t="s">
        <v>167</v>
      </c>
      <c r="B23" s="224" t="s">
        <v>104</v>
      </c>
      <c r="C23" s="226" t="s">
        <v>73</v>
      </c>
      <c r="D23" s="419">
        <f>R23</f>
        <v>4</v>
      </c>
      <c r="E23" s="226">
        <f t="shared" si="0"/>
        <v>120</v>
      </c>
      <c r="F23" s="216">
        <f t="shared" si="1"/>
        <v>64</v>
      </c>
      <c r="G23" s="216">
        <f>16*O23</f>
        <v>32</v>
      </c>
      <c r="H23" s="217">
        <f aca="true" t="shared" si="5" ref="H23:I26">P23*16</f>
        <v>0</v>
      </c>
      <c r="I23" s="276">
        <f t="shared" si="5"/>
        <v>32</v>
      </c>
      <c r="J23" s="216">
        <f t="shared" si="2"/>
        <v>56</v>
      </c>
      <c r="K23" s="234"/>
      <c r="L23" s="231"/>
      <c r="M23" s="232"/>
      <c r="N23" s="233"/>
      <c r="O23" s="230">
        <v>2</v>
      </c>
      <c r="P23" s="231"/>
      <c r="Q23" s="232">
        <v>2</v>
      </c>
      <c r="R23" s="233">
        <v>4</v>
      </c>
      <c r="S23" s="234"/>
      <c r="T23" s="231"/>
      <c r="U23" s="232"/>
      <c r="V23" s="226"/>
      <c r="W23" s="234"/>
      <c r="X23" s="231"/>
      <c r="Y23" s="232"/>
      <c r="Z23" s="233"/>
      <c r="AA23" s="234"/>
      <c r="AB23" s="231"/>
      <c r="AC23" s="429"/>
      <c r="AD23" s="305"/>
      <c r="AE23" s="213" t="s">
        <v>85</v>
      </c>
    </row>
    <row r="24" spans="1:31" s="14" customFormat="1" ht="20.25" customHeight="1">
      <c r="A24" s="260" t="s">
        <v>173</v>
      </c>
      <c r="B24" s="261" t="s">
        <v>74</v>
      </c>
      <c r="C24" s="213" t="s">
        <v>68</v>
      </c>
      <c r="D24" s="259">
        <f>R24</f>
        <v>5</v>
      </c>
      <c r="E24" s="213">
        <f t="shared" si="0"/>
        <v>150</v>
      </c>
      <c r="F24" s="216">
        <f t="shared" si="1"/>
        <v>80</v>
      </c>
      <c r="G24" s="216">
        <f>16*O24</f>
        <v>48</v>
      </c>
      <c r="H24" s="217">
        <f t="shared" si="5"/>
        <v>0</v>
      </c>
      <c r="I24" s="276">
        <f t="shared" si="5"/>
        <v>32</v>
      </c>
      <c r="J24" s="216">
        <f t="shared" si="2"/>
        <v>70</v>
      </c>
      <c r="K24" s="222"/>
      <c r="L24" s="219"/>
      <c r="M24" s="220"/>
      <c r="N24" s="221"/>
      <c r="O24" s="218">
        <v>3</v>
      </c>
      <c r="P24" s="219"/>
      <c r="Q24" s="220">
        <v>2</v>
      </c>
      <c r="R24" s="221">
        <v>5</v>
      </c>
      <c r="S24" s="262"/>
      <c r="T24" s="263"/>
      <c r="U24" s="264"/>
      <c r="V24" s="265"/>
      <c r="W24" s="262"/>
      <c r="X24" s="263"/>
      <c r="Y24" s="264"/>
      <c r="Z24" s="266"/>
      <c r="AA24" s="262"/>
      <c r="AB24" s="263"/>
      <c r="AC24" s="432"/>
      <c r="AD24" s="421"/>
      <c r="AE24" s="213" t="s">
        <v>86</v>
      </c>
    </row>
    <row r="25" spans="1:31" s="14" customFormat="1" ht="20.25">
      <c r="A25" s="224" t="s">
        <v>174</v>
      </c>
      <c r="B25" s="225" t="s">
        <v>75</v>
      </c>
      <c r="C25" s="226" t="s">
        <v>76</v>
      </c>
      <c r="D25" s="259">
        <f>R25</f>
        <v>4</v>
      </c>
      <c r="E25" s="226">
        <f t="shared" si="0"/>
        <v>120</v>
      </c>
      <c r="F25" s="216">
        <f t="shared" si="1"/>
        <v>64</v>
      </c>
      <c r="G25" s="216">
        <f>16*O25</f>
        <v>32</v>
      </c>
      <c r="H25" s="217">
        <f t="shared" si="5"/>
        <v>32</v>
      </c>
      <c r="I25" s="276">
        <f t="shared" si="5"/>
        <v>0</v>
      </c>
      <c r="J25" s="216">
        <f t="shared" si="2"/>
        <v>56</v>
      </c>
      <c r="K25" s="234"/>
      <c r="L25" s="231"/>
      <c r="M25" s="232"/>
      <c r="N25" s="233"/>
      <c r="O25" s="230">
        <v>2</v>
      </c>
      <c r="P25" s="231">
        <v>2</v>
      </c>
      <c r="Q25" s="232"/>
      <c r="R25" s="233">
        <v>4</v>
      </c>
      <c r="S25" s="234"/>
      <c r="T25" s="231"/>
      <c r="U25" s="232"/>
      <c r="V25" s="226"/>
      <c r="W25" s="234"/>
      <c r="X25" s="231"/>
      <c r="Y25" s="232"/>
      <c r="Z25" s="233"/>
      <c r="AA25" s="234"/>
      <c r="AB25" s="231"/>
      <c r="AC25" s="429"/>
      <c r="AD25" s="311"/>
      <c r="AE25" s="213" t="s">
        <v>86</v>
      </c>
    </row>
    <row r="26" spans="1:31" s="545" customFormat="1" ht="18" customHeight="1" thickBot="1">
      <c r="A26" s="224" t="s">
        <v>175</v>
      </c>
      <c r="B26" s="225" t="s">
        <v>98</v>
      </c>
      <c r="C26" s="226" t="s">
        <v>95</v>
      </c>
      <c r="D26" s="259">
        <f>R26</f>
        <v>4</v>
      </c>
      <c r="E26" s="226">
        <f t="shared" si="0"/>
        <v>120</v>
      </c>
      <c r="F26" s="216">
        <f t="shared" si="1"/>
        <v>64</v>
      </c>
      <c r="G26" s="216">
        <f>16*O26</f>
        <v>32</v>
      </c>
      <c r="H26" s="217">
        <f t="shared" si="5"/>
        <v>32</v>
      </c>
      <c r="I26" s="276">
        <f t="shared" si="5"/>
        <v>0</v>
      </c>
      <c r="J26" s="216">
        <f t="shared" si="2"/>
        <v>56</v>
      </c>
      <c r="K26" s="234"/>
      <c r="L26" s="231"/>
      <c r="M26" s="232"/>
      <c r="N26" s="226"/>
      <c r="O26" s="234">
        <v>2</v>
      </c>
      <c r="P26" s="231">
        <v>2</v>
      </c>
      <c r="Q26" s="232"/>
      <c r="R26" s="233">
        <v>4</v>
      </c>
      <c r="S26" s="234"/>
      <c r="T26" s="231"/>
      <c r="U26" s="232"/>
      <c r="V26" s="233"/>
      <c r="W26" s="234"/>
      <c r="X26" s="231"/>
      <c r="Y26" s="232"/>
      <c r="Z26" s="233"/>
      <c r="AA26" s="234"/>
      <c r="AB26" s="231"/>
      <c r="AC26" s="429"/>
      <c r="AD26" s="311"/>
      <c r="AE26" s="213" t="s">
        <v>86</v>
      </c>
    </row>
    <row r="27" spans="1:31" s="14" customFormat="1" ht="18" customHeight="1">
      <c r="A27" s="211" t="s">
        <v>162</v>
      </c>
      <c r="B27" s="212" t="s">
        <v>109</v>
      </c>
      <c r="C27" s="213" t="s">
        <v>110</v>
      </c>
      <c r="D27" s="214">
        <v>6</v>
      </c>
      <c r="E27" s="213">
        <f t="shared" si="0"/>
        <v>180</v>
      </c>
      <c r="F27" s="228">
        <f t="shared" si="1"/>
        <v>96</v>
      </c>
      <c r="G27" s="216">
        <f>K27*16</f>
        <v>0</v>
      </c>
      <c r="H27" s="217">
        <f>L27*16</f>
        <v>0</v>
      </c>
      <c r="I27" s="276">
        <f>Q27*16</f>
        <v>96</v>
      </c>
      <c r="J27" s="216">
        <f t="shared" si="2"/>
        <v>84</v>
      </c>
      <c r="K27" s="218"/>
      <c r="L27" s="219"/>
      <c r="M27" s="220"/>
      <c r="N27" s="221"/>
      <c r="O27" s="222"/>
      <c r="P27" s="219"/>
      <c r="Q27" s="220">
        <v>6</v>
      </c>
      <c r="R27" s="213">
        <v>6</v>
      </c>
      <c r="S27" s="222"/>
      <c r="T27" s="219"/>
      <c r="U27" s="220"/>
      <c r="V27" s="213"/>
      <c r="W27" s="222"/>
      <c r="X27" s="219"/>
      <c r="Y27" s="220"/>
      <c r="Z27" s="221"/>
      <c r="AA27" s="222"/>
      <c r="AB27" s="219"/>
      <c r="AC27" s="428"/>
      <c r="AD27" s="420"/>
      <c r="AE27" s="278" t="s">
        <v>85</v>
      </c>
    </row>
    <row r="28" spans="1:31" s="14" customFormat="1" ht="18" customHeight="1">
      <c r="A28" s="224" t="s">
        <v>163</v>
      </c>
      <c r="B28" s="225" t="s">
        <v>129</v>
      </c>
      <c r="C28" s="226" t="s">
        <v>64</v>
      </c>
      <c r="D28" s="259">
        <f>R28</f>
        <v>3</v>
      </c>
      <c r="E28" s="226">
        <f t="shared" si="0"/>
        <v>90</v>
      </c>
      <c r="F28" s="216">
        <f t="shared" si="1"/>
        <v>64</v>
      </c>
      <c r="G28" s="216">
        <f>16*O28</f>
        <v>0</v>
      </c>
      <c r="H28" s="217">
        <f>P28*16</f>
        <v>0</v>
      </c>
      <c r="I28" s="276">
        <f>Q28*16</f>
        <v>64</v>
      </c>
      <c r="J28" s="216">
        <f t="shared" si="2"/>
        <v>26</v>
      </c>
      <c r="K28" s="234"/>
      <c r="L28" s="231"/>
      <c r="M28" s="232"/>
      <c r="N28" s="233"/>
      <c r="O28" s="230"/>
      <c r="P28" s="231"/>
      <c r="Q28" s="232">
        <v>4</v>
      </c>
      <c r="R28" s="233">
        <v>3</v>
      </c>
      <c r="S28" s="234"/>
      <c r="T28" s="231"/>
      <c r="U28" s="232"/>
      <c r="V28" s="226"/>
      <c r="W28" s="234"/>
      <c r="X28" s="231"/>
      <c r="Y28" s="232"/>
      <c r="Z28" s="233"/>
      <c r="AA28" s="234"/>
      <c r="AB28" s="231"/>
      <c r="AC28" s="429"/>
      <c r="AD28" s="311"/>
      <c r="AE28" s="213" t="s">
        <v>85</v>
      </c>
    </row>
    <row r="29" spans="1:31" s="14" customFormat="1" ht="18" customHeight="1">
      <c r="A29" s="243" t="s">
        <v>176</v>
      </c>
      <c r="B29" s="244" t="s">
        <v>111</v>
      </c>
      <c r="C29" s="245" t="s">
        <v>95</v>
      </c>
      <c r="D29" s="259">
        <f>R29</f>
        <v>4</v>
      </c>
      <c r="E29" s="245">
        <f t="shared" si="0"/>
        <v>120</v>
      </c>
      <c r="F29" s="216">
        <f t="shared" si="1"/>
        <v>0</v>
      </c>
      <c r="G29" s="216">
        <f>16*O29</f>
        <v>0</v>
      </c>
      <c r="H29" s="217">
        <f>P29*16</f>
        <v>0</v>
      </c>
      <c r="I29" s="276">
        <f>Q29*16</f>
        <v>0</v>
      </c>
      <c r="J29" s="216">
        <f t="shared" si="2"/>
        <v>120</v>
      </c>
      <c r="K29" s="404"/>
      <c r="L29" s="405"/>
      <c r="M29" s="242"/>
      <c r="N29" s="406"/>
      <c r="O29" s="407"/>
      <c r="P29" s="405"/>
      <c r="Q29" s="242"/>
      <c r="R29" s="406">
        <v>4</v>
      </c>
      <c r="S29" s="404"/>
      <c r="T29" s="405"/>
      <c r="U29" s="242"/>
      <c r="V29" s="245"/>
      <c r="W29" s="404"/>
      <c r="X29" s="405"/>
      <c r="Y29" s="242"/>
      <c r="Z29" s="406"/>
      <c r="AA29" s="404"/>
      <c r="AB29" s="405"/>
      <c r="AC29" s="433"/>
      <c r="AD29" s="311"/>
      <c r="AE29" s="286" t="s">
        <v>86</v>
      </c>
    </row>
    <row r="30" spans="1:31" s="545" customFormat="1" ht="15.75" customHeight="1" thickBot="1">
      <c r="A30" s="267" t="s">
        <v>177</v>
      </c>
      <c r="B30" s="594" t="s">
        <v>100</v>
      </c>
      <c r="C30" s="252" t="s">
        <v>95</v>
      </c>
      <c r="D30" s="252">
        <f>R30</f>
        <v>4</v>
      </c>
      <c r="E30" s="253">
        <f t="shared" si="0"/>
        <v>120</v>
      </c>
      <c r="F30" s="253">
        <f t="shared" si="1"/>
        <v>64</v>
      </c>
      <c r="G30" s="253">
        <f>16*O30</f>
        <v>32</v>
      </c>
      <c r="H30" s="254">
        <f>P30*16</f>
        <v>32</v>
      </c>
      <c r="I30" s="268">
        <f>Q30*16</f>
        <v>0</v>
      </c>
      <c r="J30" s="253">
        <f t="shared" si="2"/>
        <v>56</v>
      </c>
      <c r="K30" s="408"/>
      <c r="L30" s="269"/>
      <c r="M30" s="270"/>
      <c r="N30" s="271"/>
      <c r="O30" s="595">
        <v>2</v>
      </c>
      <c r="P30" s="269">
        <v>2</v>
      </c>
      <c r="Q30" s="270"/>
      <c r="R30" s="271">
        <v>4</v>
      </c>
      <c r="S30" s="272"/>
      <c r="T30" s="273"/>
      <c r="U30" s="274"/>
      <c r="V30" s="275"/>
      <c r="W30" s="272"/>
      <c r="X30" s="273"/>
      <c r="Y30" s="274"/>
      <c r="Z30" s="596"/>
      <c r="AA30" s="272"/>
      <c r="AB30" s="273"/>
      <c r="AC30" s="597"/>
      <c r="AD30" s="422"/>
      <c r="AE30" s="252" t="s">
        <v>86</v>
      </c>
    </row>
    <row r="31" spans="1:31" s="545" customFormat="1" ht="18.75" customHeight="1">
      <c r="A31" s="211" t="s">
        <v>166</v>
      </c>
      <c r="B31" s="212" t="s">
        <v>96</v>
      </c>
      <c r="C31" s="598" t="s">
        <v>95</v>
      </c>
      <c r="D31" s="214">
        <f>V31</f>
        <v>4</v>
      </c>
      <c r="E31" s="213">
        <f t="shared" si="0"/>
        <v>120</v>
      </c>
      <c r="F31" s="216">
        <f t="shared" si="1"/>
        <v>64</v>
      </c>
      <c r="G31" s="216">
        <f aca="true" t="shared" si="6" ref="G31:I36">S31*16</f>
        <v>32</v>
      </c>
      <c r="H31" s="217">
        <f t="shared" si="6"/>
        <v>0</v>
      </c>
      <c r="I31" s="276">
        <f t="shared" si="6"/>
        <v>32</v>
      </c>
      <c r="J31" s="216">
        <f t="shared" si="2"/>
        <v>56</v>
      </c>
      <c r="K31" s="222"/>
      <c r="L31" s="219"/>
      <c r="M31" s="220"/>
      <c r="N31" s="213"/>
      <c r="O31" s="222"/>
      <c r="P31" s="219"/>
      <c r="Q31" s="220"/>
      <c r="R31" s="221"/>
      <c r="S31" s="222">
        <v>2</v>
      </c>
      <c r="T31" s="219"/>
      <c r="U31" s="220">
        <v>2</v>
      </c>
      <c r="V31" s="221">
        <v>4</v>
      </c>
      <c r="W31" s="222"/>
      <c r="X31" s="219"/>
      <c r="Y31" s="220"/>
      <c r="Z31" s="221"/>
      <c r="AA31" s="222"/>
      <c r="AB31" s="219"/>
      <c r="AC31" s="428"/>
      <c r="AD31" s="305"/>
      <c r="AE31" s="213" t="s">
        <v>86</v>
      </c>
    </row>
    <row r="32" spans="1:31" s="14" customFormat="1" ht="17.25" customHeight="1">
      <c r="A32" s="224" t="s">
        <v>178</v>
      </c>
      <c r="B32" s="225" t="s">
        <v>99</v>
      </c>
      <c r="C32" s="277" t="s">
        <v>79</v>
      </c>
      <c r="D32" s="214">
        <f>V32</f>
        <v>5</v>
      </c>
      <c r="E32" s="226">
        <f t="shared" si="0"/>
        <v>150</v>
      </c>
      <c r="F32" s="216">
        <f t="shared" si="1"/>
        <v>64</v>
      </c>
      <c r="G32" s="216">
        <f t="shared" si="6"/>
        <v>32</v>
      </c>
      <c r="H32" s="217">
        <f t="shared" si="6"/>
        <v>32</v>
      </c>
      <c r="I32" s="276">
        <f t="shared" si="6"/>
        <v>0</v>
      </c>
      <c r="J32" s="216">
        <f t="shared" si="2"/>
        <v>86</v>
      </c>
      <c r="K32" s="234"/>
      <c r="L32" s="231"/>
      <c r="M32" s="232"/>
      <c r="N32" s="226"/>
      <c r="O32" s="234"/>
      <c r="P32" s="231"/>
      <c r="Q32" s="232"/>
      <c r="R32" s="226"/>
      <c r="S32" s="234">
        <v>2</v>
      </c>
      <c r="T32" s="231">
        <v>2</v>
      </c>
      <c r="U32" s="232"/>
      <c r="V32" s="233">
        <v>5</v>
      </c>
      <c r="W32" s="234"/>
      <c r="X32" s="231"/>
      <c r="Y32" s="232"/>
      <c r="Z32" s="233"/>
      <c r="AA32" s="234"/>
      <c r="AB32" s="231"/>
      <c r="AC32" s="429"/>
      <c r="AD32" s="311"/>
      <c r="AE32" s="213" t="s">
        <v>86</v>
      </c>
    </row>
    <row r="33" spans="1:31" s="545" customFormat="1" ht="15.75" customHeight="1">
      <c r="A33" s="224" t="s">
        <v>179</v>
      </c>
      <c r="B33" s="225" t="s">
        <v>113</v>
      </c>
      <c r="C33" s="277" t="s">
        <v>95</v>
      </c>
      <c r="D33" s="214">
        <f>V33</f>
        <v>5</v>
      </c>
      <c r="E33" s="226">
        <f t="shared" si="0"/>
        <v>150</v>
      </c>
      <c r="F33" s="216">
        <f t="shared" si="1"/>
        <v>64</v>
      </c>
      <c r="G33" s="216">
        <f t="shared" si="6"/>
        <v>32</v>
      </c>
      <c r="H33" s="217">
        <f t="shared" si="6"/>
        <v>32</v>
      </c>
      <c r="I33" s="276">
        <f t="shared" si="6"/>
        <v>0</v>
      </c>
      <c r="J33" s="216">
        <f t="shared" si="2"/>
        <v>86</v>
      </c>
      <c r="K33" s="234"/>
      <c r="L33" s="231"/>
      <c r="M33" s="232"/>
      <c r="N33" s="226"/>
      <c r="O33" s="234"/>
      <c r="P33" s="231"/>
      <c r="Q33" s="232"/>
      <c r="R33" s="226"/>
      <c r="S33" s="234">
        <v>2</v>
      </c>
      <c r="T33" s="231">
        <v>2</v>
      </c>
      <c r="U33" s="232"/>
      <c r="V33" s="233">
        <v>5</v>
      </c>
      <c r="W33" s="234"/>
      <c r="X33" s="231"/>
      <c r="Y33" s="232"/>
      <c r="Z33" s="233"/>
      <c r="AA33" s="234"/>
      <c r="AB33" s="231"/>
      <c r="AC33" s="429"/>
      <c r="AD33" s="311"/>
      <c r="AE33" s="213" t="s">
        <v>229</v>
      </c>
    </row>
    <row r="34" spans="1:31" s="14" customFormat="1" ht="15.75" customHeight="1">
      <c r="A34" s="224" t="s">
        <v>234</v>
      </c>
      <c r="B34" s="225" t="s">
        <v>233</v>
      </c>
      <c r="C34" s="277" t="s">
        <v>231</v>
      </c>
      <c r="D34" s="214">
        <v>6</v>
      </c>
      <c r="E34" s="226">
        <f t="shared" si="0"/>
        <v>180</v>
      </c>
      <c r="F34" s="216">
        <f t="shared" si="1"/>
        <v>96</v>
      </c>
      <c r="G34" s="216">
        <f t="shared" si="6"/>
        <v>0</v>
      </c>
      <c r="H34" s="217">
        <f t="shared" si="6"/>
        <v>0</v>
      </c>
      <c r="I34" s="276">
        <f t="shared" si="6"/>
        <v>96</v>
      </c>
      <c r="J34" s="216">
        <f t="shared" si="2"/>
        <v>84</v>
      </c>
      <c r="K34" s="234"/>
      <c r="L34" s="231"/>
      <c r="M34" s="232"/>
      <c r="N34" s="226"/>
      <c r="O34" s="234"/>
      <c r="P34" s="231"/>
      <c r="Q34" s="232"/>
      <c r="R34" s="226"/>
      <c r="S34" s="234"/>
      <c r="T34" s="231"/>
      <c r="U34" s="232">
        <v>6</v>
      </c>
      <c r="V34" s="233">
        <v>6</v>
      </c>
      <c r="W34" s="234"/>
      <c r="X34" s="231"/>
      <c r="Y34" s="232"/>
      <c r="Z34" s="233"/>
      <c r="AA34" s="234"/>
      <c r="AB34" s="231"/>
      <c r="AC34" s="429"/>
      <c r="AD34" s="311"/>
      <c r="AE34" s="213" t="s">
        <v>229</v>
      </c>
    </row>
    <row r="35" spans="1:31" s="545" customFormat="1" ht="16.5" customHeight="1">
      <c r="A35" s="224" t="s">
        <v>180</v>
      </c>
      <c r="B35" s="224" t="s">
        <v>139</v>
      </c>
      <c r="C35" s="226" t="s">
        <v>95</v>
      </c>
      <c r="D35" s="214">
        <f>V35</f>
        <v>4</v>
      </c>
      <c r="E35" s="228">
        <f t="shared" si="0"/>
        <v>120</v>
      </c>
      <c r="F35" s="216">
        <f t="shared" si="1"/>
        <v>64</v>
      </c>
      <c r="G35" s="216">
        <f t="shared" si="6"/>
        <v>32</v>
      </c>
      <c r="H35" s="217">
        <f t="shared" si="6"/>
        <v>32</v>
      </c>
      <c r="I35" s="276">
        <f t="shared" si="6"/>
        <v>0</v>
      </c>
      <c r="J35" s="216">
        <f t="shared" si="2"/>
        <v>56</v>
      </c>
      <c r="K35" s="234"/>
      <c r="L35" s="231"/>
      <c r="M35" s="232"/>
      <c r="N35" s="226"/>
      <c r="O35" s="234"/>
      <c r="P35" s="231"/>
      <c r="Q35" s="232"/>
      <c r="R35" s="226"/>
      <c r="S35" s="234">
        <v>2</v>
      </c>
      <c r="T35" s="231">
        <v>2</v>
      </c>
      <c r="U35" s="232"/>
      <c r="V35" s="233">
        <v>4</v>
      </c>
      <c r="W35" s="234"/>
      <c r="X35" s="231"/>
      <c r="Y35" s="232"/>
      <c r="Z35" s="233"/>
      <c r="AA35" s="234"/>
      <c r="AB35" s="231"/>
      <c r="AC35" s="429"/>
      <c r="AD35" s="311"/>
      <c r="AE35" s="213" t="s">
        <v>229</v>
      </c>
    </row>
    <row r="36" spans="1:31" s="14" customFormat="1" ht="17.25" customHeight="1" thickBot="1">
      <c r="A36" s="267" t="s">
        <v>165</v>
      </c>
      <c r="B36" s="267" t="s">
        <v>77</v>
      </c>
      <c r="C36" s="252" t="s">
        <v>66</v>
      </c>
      <c r="D36" s="214">
        <f>V36</f>
        <v>4</v>
      </c>
      <c r="E36" s="418">
        <f>D37*30</f>
        <v>120</v>
      </c>
      <c r="F36" s="253">
        <f t="shared" si="1"/>
        <v>64</v>
      </c>
      <c r="G36" s="253">
        <f t="shared" si="6"/>
        <v>32</v>
      </c>
      <c r="H36" s="254">
        <f t="shared" si="6"/>
        <v>32</v>
      </c>
      <c r="I36" s="268">
        <f t="shared" si="6"/>
        <v>0</v>
      </c>
      <c r="J36" s="253">
        <f t="shared" si="2"/>
        <v>56</v>
      </c>
      <c r="K36" s="258"/>
      <c r="L36" s="231"/>
      <c r="M36" s="232"/>
      <c r="N36" s="226"/>
      <c r="O36" s="234"/>
      <c r="P36" s="231"/>
      <c r="Q36" s="232"/>
      <c r="R36" s="233"/>
      <c r="S36" s="234">
        <v>2</v>
      </c>
      <c r="T36" s="231">
        <v>2</v>
      </c>
      <c r="U36" s="232"/>
      <c r="V36" s="233">
        <v>4</v>
      </c>
      <c r="W36" s="234"/>
      <c r="X36" s="231"/>
      <c r="Y36" s="232"/>
      <c r="Z36" s="233"/>
      <c r="AA36" s="234"/>
      <c r="AB36" s="231"/>
      <c r="AC36" s="429"/>
      <c r="AD36" s="423"/>
      <c r="AE36" s="252" t="s">
        <v>85</v>
      </c>
    </row>
    <row r="37" spans="1:31" s="545" customFormat="1" ht="16.5" customHeight="1">
      <c r="A37" s="211" t="s">
        <v>181</v>
      </c>
      <c r="B37" s="599" t="s">
        <v>145</v>
      </c>
      <c r="C37" s="213" t="s">
        <v>95</v>
      </c>
      <c r="D37" s="213">
        <f>V36</f>
        <v>4</v>
      </c>
      <c r="E37" s="417">
        <f aca="true" t="shared" si="7" ref="E37:E47">D37*30</f>
        <v>120</v>
      </c>
      <c r="F37" s="216">
        <f t="shared" si="1"/>
        <v>64</v>
      </c>
      <c r="G37" s="216">
        <f aca="true" t="shared" si="8" ref="G37:I42">W37*16</f>
        <v>32</v>
      </c>
      <c r="H37" s="217">
        <f t="shared" si="8"/>
        <v>32</v>
      </c>
      <c r="I37" s="276">
        <f t="shared" si="8"/>
        <v>0</v>
      </c>
      <c r="J37" s="216">
        <f t="shared" si="2"/>
        <v>56</v>
      </c>
      <c r="K37" s="222"/>
      <c r="L37" s="600"/>
      <c r="M37" s="601"/>
      <c r="N37" s="278"/>
      <c r="O37" s="602"/>
      <c r="P37" s="600"/>
      <c r="Q37" s="601"/>
      <c r="R37" s="278"/>
      <c r="S37" s="602"/>
      <c r="T37" s="600"/>
      <c r="U37" s="601"/>
      <c r="V37" s="603"/>
      <c r="W37" s="602">
        <v>2</v>
      </c>
      <c r="X37" s="600">
        <v>2</v>
      </c>
      <c r="Y37" s="601"/>
      <c r="Z37" s="603">
        <v>4</v>
      </c>
      <c r="AA37" s="602"/>
      <c r="AB37" s="600"/>
      <c r="AC37" s="604"/>
      <c r="AD37" s="305"/>
      <c r="AE37" s="213" t="s">
        <v>229</v>
      </c>
    </row>
    <row r="38" spans="1:31" s="14" customFormat="1" ht="16.5" customHeight="1">
      <c r="A38" s="224" t="s">
        <v>164</v>
      </c>
      <c r="B38" s="224" t="s">
        <v>78</v>
      </c>
      <c r="C38" s="226" t="s">
        <v>66</v>
      </c>
      <c r="D38" s="213">
        <f>Z38</f>
        <v>4</v>
      </c>
      <c r="E38" s="417">
        <f t="shared" si="7"/>
        <v>120</v>
      </c>
      <c r="F38" s="216">
        <f aca="true" t="shared" si="9" ref="F38:F48">SUM(G38:I38)</f>
        <v>48</v>
      </c>
      <c r="G38" s="216">
        <f t="shared" si="8"/>
        <v>32</v>
      </c>
      <c r="H38" s="217">
        <f t="shared" si="8"/>
        <v>0</v>
      </c>
      <c r="I38" s="276">
        <f t="shared" si="8"/>
        <v>16</v>
      </c>
      <c r="J38" s="216">
        <f t="shared" si="2"/>
        <v>72</v>
      </c>
      <c r="K38" s="234"/>
      <c r="L38" s="231"/>
      <c r="M38" s="232"/>
      <c r="N38" s="226"/>
      <c r="O38" s="234"/>
      <c r="P38" s="231"/>
      <c r="Q38" s="232"/>
      <c r="R38" s="226"/>
      <c r="S38" s="234"/>
      <c r="T38" s="231"/>
      <c r="U38" s="232"/>
      <c r="V38" s="233"/>
      <c r="W38" s="234">
        <v>2</v>
      </c>
      <c r="X38" s="231"/>
      <c r="Y38" s="232">
        <v>1</v>
      </c>
      <c r="Z38" s="233">
        <v>4</v>
      </c>
      <c r="AA38" s="234"/>
      <c r="AB38" s="231"/>
      <c r="AC38" s="429"/>
      <c r="AD38" s="311"/>
      <c r="AE38" s="213" t="s">
        <v>85</v>
      </c>
    </row>
    <row r="39" spans="1:31" s="14" customFormat="1" ht="16.5" customHeight="1">
      <c r="A39" s="224" t="s">
        <v>172</v>
      </c>
      <c r="B39" s="280" t="s">
        <v>103</v>
      </c>
      <c r="C39" s="226" t="s">
        <v>116</v>
      </c>
      <c r="D39" s="226">
        <f>Z39</f>
        <v>4</v>
      </c>
      <c r="E39" s="247">
        <f t="shared" si="7"/>
        <v>120</v>
      </c>
      <c r="F39" s="216">
        <f t="shared" si="9"/>
        <v>64</v>
      </c>
      <c r="G39" s="216">
        <f t="shared" si="8"/>
        <v>32</v>
      </c>
      <c r="H39" s="217">
        <f t="shared" si="8"/>
        <v>32</v>
      </c>
      <c r="I39" s="276">
        <f t="shared" si="8"/>
        <v>0</v>
      </c>
      <c r="J39" s="216">
        <f t="shared" si="2"/>
        <v>56</v>
      </c>
      <c r="K39" s="234"/>
      <c r="L39" s="231"/>
      <c r="M39" s="232"/>
      <c r="N39" s="226"/>
      <c r="O39" s="234"/>
      <c r="P39" s="231"/>
      <c r="Q39" s="232"/>
      <c r="R39" s="226"/>
      <c r="S39" s="234"/>
      <c r="T39" s="231"/>
      <c r="U39" s="232"/>
      <c r="V39" s="233"/>
      <c r="W39" s="234">
        <v>2</v>
      </c>
      <c r="X39" s="231">
        <v>2</v>
      </c>
      <c r="Y39" s="232"/>
      <c r="Z39" s="233">
        <v>4</v>
      </c>
      <c r="AA39" s="234"/>
      <c r="AB39" s="231"/>
      <c r="AC39" s="429"/>
      <c r="AD39" s="311"/>
      <c r="AE39" s="213" t="s">
        <v>86</v>
      </c>
    </row>
    <row r="40" spans="1:31" s="545" customFormat="1" ht="16.5" customHeight="1">
      <c r="A40" s="224" t="s">
        <v>173</v>
      </c>
      <c r="B40" s="280" t="s">
        <v>134</v>
      </c>
      <c r="C40" s="277" t="s">
        <v>95</v>
      </c>
      <c r="D40" s="286">
        <f>Z40</f>
        <v>4</v>
      </c>
      <c r="E40" s="247">
        <f t="shared" si="7"/>
        <v>120</v>
      </c>
      <c r="F40" s="216">
        <f t="shared" si="9"/>
        <v>64</v>
      </c>
      <c r="G40" s="216">
        <f t="shared" si="8"/>
        <v>32</v>
      </c>
      <c r="H40" s="217">
        <f t="shared" si="8"/>
        <v>0</v>
      </c>
      <c r="I40" s="276">
        <f t="shared" si="8"/>
        <v>32</v>
      </c>
      <c r="J40" s="216">
        <f t="shared" si="2"/>
        <v>56</v>
      </c>
      <c r="K40" s="234"/>
      <c r="L40" s="231"/>
      <c r="M40" s="232"/>
      <c r="N40" s="226"/>
      <c r="O40" s="234"/>
      <c r="P40" s="231"/>
      <c r="Q40" s="232"/>
      <c r="R40" s="226"/>
      <c r="S40" s="234"/>
      <c r="T40" s="231"/>
      <c r="U40" s="232"/>
      <c r="V40" s="233"/>
      <c r="W40" s="234">
        <v>2</v>
      </c>
      <c r="X40" s="231"/>
      <c r="Y40" s="232">
        <v>2</v>
      </c>
      <c r="Z40" s="233">
        <v>4</v>
      </c>
      <c r="AA40" s="234"/>
      <c r="AB40" s="231"/>
      <c r="AC40" s="429"/>
      <c r="AD40" s="311"/>
      <c r="AE40" s="213" t="s">
        <v>86</v>
      </c>
    </row>
    <row r="41" spans="1:31" s="545" customFormat="1" ht="16.5" customHeight="1">
      <c r="A41" s="224" t="s">
        <v>182</v>
      </c>
      <c r="B41" s="281" t="s">
        <v>112</v>
      </c>
      <c r="C41" s="228" t="s">
        <v>95</v>
      </c>
      <c r="D41" s="245">
        <f>Z41</f>
        <v>4</v>
      </c>
      <c r="E41" s="247">
        <f t="shared" si="7"/>
        <v>120</v>
      </c>
      <c r="F41" s="216">
        <f t="shared" si="9"/>
        <v>64</v>
      </c>
      <c r="G41" s="216">
        <f t="shared" si="8"/>
        <v>32</v>
      </c>
      <c r="H41" s="217">
        <f t="shared" si="8"/>
        <v>32</v>
      </c>
      <c r="I41" s="276">
        <f t="shared" si="8"/>
        <v>0</v>
      </c>
      <c r="J41" s="216">
        <f t="shared" si="2"/>
        <v>56</v>
      </c>
      <c r="K41" s="282"/>
      <c r="L41" s="283"/>
      <c r="M41" s="284"/>
      <c r="N41" s="285"/>
      <c r="O41" s="234"/>
      <c r="P41" s="231"/>
      <c r="Q41" s="232"/>
      <c r="R41" s="226"/>
      <c r="S41" s="234"/>
      <c r="T41" s="231"/>
      <c r="U41" s="232"/>
      <c r="V41" s="226"/>
      <c r="W41" s="234">
        <v>2</v>
      </c>
      <c r="X41" s="231">
        <v>2</v>
      </c>
      <c r="Y41" s="232"/>
      <c r="Z41" s="233">
        <v>4</v>
      </c>
      <c r="AA41" s="234"/>
      <c r="AB41" s="231"/>
      <c r="AC41" s="429"/>
      <c r="AD41" s="311"/>
      <c r="AE41" s="213" t="s">
        <v>85</v>
      </c>
    </row>
    <row r="42" spans="1:31" s="14" customFormat="1" ht="18" customHeight="1" thickBot="1">
      <c r="A42" s="243" t="s">
        <v>183</v>
      </c>
      <c r="B42" s="351" t="s">
        <v>101</v>
      </c>
      <c r="C42" s="253" t="s">
        <v>102</v>
      </c>
      <c r="D42" s="252">
        <f>Z42</f>
        <v>4</v>
      </c>
      <c r="E42" s="253">
        <f t="shared" si="7"/>
        <v>120</v>
      </c>
      <c r="F42" s="253">
        <f t="shared" si="9"/>
        <v>64</v>
      </c>
      <c r="G42" s="253">
        <f t="shared" si="8"/>
        <v>32</v>
      </c>
      <c r="H42" s="254">
        <f t="shared" si="8"/>
        <v>32</v>
      </c>
      <c r="I42" s="268">
        <f t="shared" si="8"/>
        <v>0</v>
      </c>
      <c r="J42" s="253">
        <f t="shared" si="2"/>
        <v>56</v>
      </c>
      <c r="K42" s="408"/>
      <c r="L42" s="269"/>
      <c r="M42" s="270"/>
      <c r="N42" s="271"/>
      <c r="O42" s="258"/>
      <c r="P42" s="255"/>
      <c r="Q42" s="256"/>
      <c r="R42" s="252"/>
      <c r="S42" s="258"/>
      <c r="T42" s="255"/>
      <c r="U42" s="256"/>
      <c r="V42" s="257"/>
      <c r="W42" s="258">
        <v>2</v>
      </c>
      <c r="X42" s="255">
        <v>2</v>
      </c>
      <c r="Y42" s="256"/>
      <c r="Z42" s="257">
        <v>4</v>
      </c>
      <c r="AA42" s="258"/>
      <c r="AB42" s="255"/>
      <c r="AC42" s="431"/>
      <c r="AD42" s="423"/>
      <c r="AE42" s="252" t="s">
        <v>86</v>
      </c>
    </row>
    <row r="43" spans="1:31" s="14" customFormat="1" ht="16.5" customHeight="1">
      <c r="A43" s="534" t="s">
        <v>184</v>
      </c>
      <c r="B43" s="211" t="s">
        <v>148</v>
      </c>
      <c r="C43" s="213" t="s">
        <v>95</v>
      </c>
      <c r="D43" s="278">
        <f>AD43</f>
        <v>5</v>
      </c>
      <c r="E43" s="213">
        <f t="shared" si="7"/>
        <v>150</v>
      </c>
      <c r="F43" s="216">
        <f t="shared" si="9"/>
        <v>64</v>
      </c>
      <c r="G43" s="216">
        <f aca="true" t="shared" si="10" ref="G43:I48">AA43*16</f>
        <v>32</v>
      </c>
      <c r="H43" s="217">
        <f t="shared" si="10"/>
        <v>32</v>
      </c>
      <c r="I43" s="276">
        <f t="shared" si="10"/>
        <v>0</v>
      </c>
      <c r="J43" s="216">
        <f t="shared" si="2"/>
        <v>86</v>
      </c>
      <c r="K43" s="222"/>
      <c r="L43" s="219"/>
      <c r="M43" s="220"/>
      <c r="N43" s="213"/>
      <c r="O43" s="222"/>
      <c r="P43" s="219"/>
      <c r="Q43" s="220"/>
      <c r="R43" s="213"/>
      <c r="S43" s="222"/>
      <c r="T43" s="219"/>
      <c r="U43" s="220"/>
      <c r="V43" s="221"/>
      <c r="W43" s="222"/>
      <c r="X43" s="219"/>
      <c r="Y43" s="220"/>
      <c r="Z43" s="221"/>
      <c r="AA43" s="222">
        <v>2</v>
      </c>
      <c r="AB43" s="219">
        <v>2</v>
      </c>
      <c r="AC43" s="428"/>
      <c r="AD43" s="305">
        <v>5</v>
      </c>
      <c r="AE43" s="213" t="s">
        <v>86</v>
      </c>
    </row>
    <row r="44" spans="1:31" s="14" customFormat="1" ht="20.25">
      <c r="A44" s="224" t="s">
        <v>185</v>
      </c>
      <c r="B44" s="279" t="s">
        <v>227</v>
      </c>
      <c r="C44" s="226" t="s">
        <v>95</v>
      </c>
      <c r="D44" s="213">
        <f>AD44</f>
        <v>4</v>
      </c>
      <c r="E44" s="226">
        <f t="shared" si="7"/>
        <v>120</v>
      </c>
      <c r="F44" s="216">
        <f t="shared" si="9"/>
        <v>64</v>
      </c>
      <c r="G44" s="216">
        <f t="shared" si="10"/>
        <v>32</v>
      </c>
      <c r="H44" s="217">
        <f t="shared" si="10"/>
        <v>32</v>
      </c>
      <c r="I44" s="276">
        <f t="shared" si="10"/>
        <v>0</v>
      </c>
      <c r="J44" s="216">
        <f t="shared" si="2"/>
        <v>56</v>
      </c>
      <c r="K44" s="234"/>
      <c r="L44" s="231"/>
      <c r="M44" s="232"/>
      <c r="N44" s="226"/>
      <c r="O44" s="234"/>
      <c r="P44" s="231"/>
      <c r="Q44" s="232"/>
      <c r="R44" s="226"/>
      <c r="S44" s="234"/>
      <c r="T44" s="231"/>
      <c r="U44" s="232"/>
      <c r="V44" s="233"/>
      <c r="W44" s="234"/>
      <c r="X44" s="231"/>
      <c r="Y44" s="232"/>
      <c r="Z44" s="233"/>
      <c r="AA44" s="234">
        <v>2</v>
      </c>
      <c r="AB44" s="231">
        <v>2</v>
      </c>
      <c r="AC44" s="429"/>
      <c r="AD44" s="311">
        <v>4</v>
      </c>
      <c r="AE44" s="213" t="s">
        <v>86</v>
      </c>
    </row>
    <row r="45" spans="1:31" s="14" customFormat="1" ht="20.25">
      <c r="A45" s="224" t="s">
        <v>186</v>
      </c>
      <c r="B45" s="280" t="s">
        <v>105</v>
      </c>
      <c r="C45" s="226" t="s">
        <v>95</v>
      </c>
      <c r="D45" s="213">
        <f>AD45</f>
        <v>5</v>
      </c>
      <c r="E45" s="228">
        <f t="shared" si="7"/>
        <v>150</v>
      </c>
      <c r="F45" s="216">
        <f t="shared" si="9"/>
        <v>64</v>
      </c>
      <c r="G45" s="216">
        <f t="shared" si="10"/>
        <v>32</v>
      </c>
      <c r="H45" s="217">
        <f t="shared" si="10"/>
        <v>32</v>
      </c>
      <c r="I45" s="276">
        <f t="shared" si="10"/>
        <v>0</v>
      </c>
      <c r="J45" s="216">
        <f t="shared" si="2"/>
        <v>86</v>
      </c>
      <c r="K45" s="234"/>
      <c r="L45" s="231"/>
      <c r="M45" s="232"/>
      <c r="N45" s="226"/>
      <c r="O45" s="234"/>
      <c r="P45" s="231"/>
      <c r="Q45" s="232"/>
      <c r="R45" s="226"/>
      <c r="S45" s="234"/>
      <c r="T45" s="231"/>
      <c r="U45" s="232"/>
      <c r="V45" s="233"/>
      <c r="W45" s="234"/>
      <c r="X45" s="231"/>
      <c r="Y45" s="232"/>
      <c r="Z45" s="233"/>
      <c r="AA45" s="234">
        <v>2</v>
      </c>
      <c r="AB45" s="231">
        <v>2</v>
      </c>
      <c r="AC45" s="429"/>
      <c r="AD45" s="311">
        <v>5</v>
      </c>
      <c r="AE45" s="213" t="s">
        <v>229</v>
      </c>
    </row>
    <row r="46" spans="1:31" s="14" customFormat="1" ht="20.25">
      <c r="A46" s="224" t="s">
        <v>187</v>
      </c>
      <c r="B46" s="212" t="s">
        <v>106</v>
      </c>
      <c r="C46" s="213" t="s">
        <v>95</v>
      </c>
      <c r="D46" s="213">
        <f>AD46</f>
        <v>6</v>
      </c>
      <c r="E46" s="290">
        <f t="shared" si="7"/>
        <v>180</v>
      </c>
      <c r="F46" s="216">
        <f t="shared" si="9"/>
        <v>80</v>
      </c>
      <c r="G46" s="216">
        <f t="shared" si="10"/>
        <v>32</v>
      </c>
      <c r="H46" s="217">
        <f t="shared" si="10"/>
        <v>32</v>
      </c>
      <c r="I46" s="276">
        <f t="shared" si="10"/>
        <v>16</v>
      </c>
      <c r="J46" s="216">
        <f t="shared" si="2"/>
        <v>100</v>
      </c>
      <c r="K46" s="222"/>
      <c r="L46" s="219"/>
      <c r="M46" s="220"/>
      <c r="N46" s="213"/>
      <c r="O46" s="222"/>
      <c r="P46" s="219"/>
      <c r="Q46" s="220"/>
      <c r="R46" s="213"/>
      <c r="S46" s="222"/>
      <c r="T46" s="219"/>
      <c r="U46" s="220"/>
      <c r="V46" s="221"/>
      <c r="W46" s="222"/>
      <c r="X46" s="219"/>
      <c r="Y46" s="220"/>
      <c r="Z46" s="221"/>
      <c r="AA46" s="222">
        <v>2</v>
      </c>
      <c r="AB46" s="219">
        <v>2</v>
      </c>
      <c r="AC46" s="428">
        <v>1</v>
      </c>
      <c r="AD46" s="311">
        <v>6</v>
      </c>
      <c r="AE46" s="213" t="s">
        <v>229</v>
      </c>
    </row>
    <row r="47" spans="1:31" s="14" customFormat="1" ht="20.25">
      <c r="A47" s="224" t="s">
        <v>188</v>
      </c>
      <c r="B47" s="281" t="s">
        <v>117</v>
      </c>
      <c r="C47" s="228" t="s">
        <v>118</v>
      </c>
      <c r="D47" s="226">
        <f>AD47</f>
        <v>4</v>
      </c>
      <c r="E47" s="247">
        <f t="shared" si="7"/>
        <v>120</v>
      </c>
      <c r="F47" s="216">
        <f t="shared" si="9"/>
        <v>64</v>
      </c>
      <c r="G47" s="216">
        <f t="shared" si="10"/>
        <v>32</v>
      </c>
      <c r="H47" s="217">
        <f t="shared" si="10"/>
        <v>0</v>
      </c>
      <c r="I47" s="276">
        <f t="shared" si="10"/>
        <v>32</v>
      </c>
      <c r="J47" s="216">
        <f t="shared" si="2"/>
        <v>56</v>
      </c>
      <c r="K47" s="282"/>
      <c r="L47" s="283"/>
      <c r="M47" s="284"/>
      <c r="N47" s="285"/>
      <c r="O47" s="234"/>
      <c r="P47" s="231"/>
      <c r="Q47" s="232"/>
      <c r="R47" s="226"/>
      <c r="S47" s="234"/>
      <c r="T47" s="231"/>
      <c r="U47" s="232"/>
      <c r="V47" s="226"/>
      <c r="W47" s="234"/>
      <c r="X47" s="231"/>
      <c r="Y47" s="232"/>
      <c r="Z47" s="233"/>
      <c r="AA47" s="234">
        <v>2</v>
      </c>
      <c r="AB47" s="231"/>
      <c r="AC47" s="429">
        <v>2</v>
      </c>
      <c r="AD47" s="311">
        <v>4</v>
      </c>
      <c r="AE47" s="213" t="s">
        <v>85</v>
      </c>
    </row>
    <row r="48" spans="1:31" ht="15.75" thickBot="1">
      <c r="A48" s="275" t="s">
        <v>189</v>
      </c>
      <c r="B48" s="275" t="s">
        <v>4</v>
      </c>
      <c r="C48" s="246" t="s">
        <v>22</v>
      </c>
      <c r="D48" s="437"/>
      <c r="E48" s="246">
        <v>400</v>
      </c>
      <c r="F48" s="216">
        <f t="shared" si="9"/>
        <v>0</v>
      </c>
      <c r="G48" s="216">
        <f t="shared" si="10"/>
        <v>0</v>
      </c>
      <c r="H48" s="217">
        <f t="shared" si="10"/>
        <v>0</v>
      </c>
      <c r="I48" s="276">
        <f t="shared" si="10"/>
        <v>0</v>
      </c>
      <c r="J48" s="216"/>
      <c r="K48" s="248"/>
      <c r="L48" s="249">
        <v>4</v>
      </c>
      <c r="M48" s="250"/>
      <c r="N48" s="251"/>
      <c r="O48" s="248"/>
      <c r="P48" s="249"/>
      <c r="Q48" s="250">
        <v>4</v>
      </c>
      <c r="R48" s="251"/>
      <c r="S48" s="291"/>
      <c r="T48" s="249"/>
      <c r="U48" s="250">
        <v>4</v>
      </c>
      <c r="V48" s="251"/>
      <c r="W48" s="291"/>
      <c r="X48" s="249"/>
      <c r="Y48" s="250">
        <v>4</v>
      </c>
      <c r="Z48" s="251"/>
      <c r="AA48" s="291"/>
      <c r="AB48" s="249"/>
      <c r="AC48" s="434"/>
      <c r="AD48" s="422"/>
      <c r="AE48" s="272"/>
    </row>
    <row r="49" spans="1:31" s="14" customFormat="1" ht="15.75" customHeight="1" thickBot="1">
      <c r="A49" s="292"/>
      <c r="B49" s="293" t="s">
        <v>16</v>
      </c>
      <c r="C49" s="294"/>
      <c r="D49" s="294">
        <f>SUM(D16:D47)</f>
        <v>136</v>
      </c>
      <c r="E49" s="295">
        <f>D49*30</f>
        <v>4080</v>
      </c>
      <c r="F49" s="294"/>
      <c r="G49" s="294"/>
      <c r="H49" s="295"/>
      <c r="I49" s="294"/>
      <c r="J49" s="295"/>
      <c r="K49" s="296">
        <f aca="true" t="shared" si="11" ref="K49:AD49">SUM(K16:K47)</f>
        <v>9</v>
      </c>
      <c r="L49" s="297">
        <f t="shared" si="11"/>
        <v>9</v>
      </c>
      <c r="M49" s="295">
        <f t="shared" si="11"/>
        <v>8</v>
      </c>
      <c r="N49" s="294">
        <f t="shared" si="11"/>
        <v>26</v>
      </c>
      <c r="O49" s="296">
        <f t="shared" si="11"/>
        <v>11</v>
      </c>
      <c r="P49" s="297">
        <f t="shared" si="11"/>
        <v>6</v>
      </c>
      <c r="Q49" s="295">
        <f t="shared" si="11"/>
        <v>14</v>
      </c>
      <c r="R49" s="294">
        <f t="shared" si="11"/>
        <v>34</v>
      </c>
      <c r="S49" s="296">
        <f t="shared" si="11"/>
        <v>10</v>
      </c>
      <c r="T49" s="297">
        <f t="shared" si="11"/>
        <v>8</v>
      </c>
      <c r="U49" s="295">
        <f t="shared" si="11"/>
        <v>8</v>
      </c>
      <c r="V49" s="294">
        <f t="shared" si="11"/>
        <v>28</v>
      </c>
      <c r="W49" s="296">
        <f t="shared" si="11"/>
        <v>12</v>
      </c>
      <c r="X49" s="297">
        <f t="shared" si="11"/>
        <v>8</v>
      </c>
      <c r="Y49" s="295">
        <f t="shared" si="11"/>
        <v>3</v>
      </c>
      <c r="Z49" s="294">
        <f t="shared" si="11"/>
        <v>24</v>
      </c>
      <c r="AA49" s="296">
        <f t="shared" si="11"/>
        <v>10</v>
      </c>
      <c r="AB49" s="297">
        <f t="shared" si="11"/>
        <v>8</v>
      </c>
      <c r="AC49" s="410">
        <f t="shared" si="11"/>
        <v>3</v>
      </c>
      <c r="AD49" s="424">
        <f t="shared" si="11"/>
        <v>24</v>
      </c>
      <c r="AE49" s="411"/>
    </row>
    <row r="50" spans="1:31" s="14" customFormat="1" ht="15" customHeight="1">
      <c r="A50" s="298"/>
      <c r="B50" s="299" t="s">
        <v>17</v>
      </c>
      <c r="C50" s="299"/>
      <c r="D50" s="300"/>
      <c r="E50" s="217"/>
      <c r="F50" s="300"/>
      <c r="G50" s="300"/>
      <c r="H50" s="217"/>
      <c r="I50" s="300"/>
      <c r="J50" s="215"/>
      <c r="K50" s="301"/>
      <c r="L50" s="302"/>
      <c r="M50" s="303"/>
      <c r="N50" s="300"/>
      <c r="O50" s="301"/>
      <c r="P50" s="302"/>
      <c r="Q50" s="303"/>
      <c r="R50" s="300"/>
      <c r="S50" s="304"/>
      <c r="T50" s="302"/>
      <c r="U50" s="303"/>
      <c r="V50" s="300"/>
      <c r="W50" s="304"/>
      <c r="X50" s="302"/>
      <c r="Y50" s="303"/>
      <c r="Z50" s="300"/>
      <c r="AA50" s="304"/>
      <c r="AB50" s="302"/>
      <c r="AC50" s="435"/>
      <c r="AD50" s="425"/>
      <c r="AE50" s="301"/>
    </row>
    <row r="52" spans="1:31" s="14" customFormat="1" ht="15" customHeight="1">
      <c r="A52" s="224" t="s">
        <v>191</v>
      </c>
      <c r="B52" s="225" t="s">
        <v>130</v>
      </c>
      <c r="C52" s="277" t="s">
        <v>64</v>
      </c>
      <c r="D52" s="227">
        <v>2</v>
      </c>
      <c r="E52" s="226">
        <f aca="true" t="shared" si="12" ref="E52:E58">D52*30</f>
        <v>60</v>
      </c>
      <c r="F52" s="228">
        <f aca="true" t="shared" si="13" ref="F52:F58">SUM(G52:I52)</f>
        <v>48</v>
      </c>
      <c r="G52" s="228">
        <f>16*S52</f>
        <v>0</v>
      </c>
      <c r="H52" s="229">
        <f>16*T52</f>
        <v>0</v>
      </c>
      <c r="I52" s="228">
        <f>16*U52</f>
        <v>48</v>
      </c>
      <c r="J52" s="228">
        <f aca="true" t="shared" si="14" ref="J52:J58">E52-F52</f>
        <v>12</v>
      </c>
      <c r="K52" s="282"/>
      <c r="L52" s="283"/>
      <c r="M52" s="284"/>
      <c r="N52" s="226"/>
      <c r="O52" s="282"/>
      <c r="P52" s="283"/>
      <c r="Q52" s="284"/>
      <c r="R52" s="285"/>
      <c r="S52" s="282"/>
      <c r="T52" s="283"/>
      <c r="U52" s="284">
        <v>3</v>
      </c>
      <c r="V52" s="285">
        <v>2</v>
      </c>
      <c r="W52" s="309"/>
      <c r="X52" s="223"/>
      <c r="Y52" s="310"/>
      <c r="Z52" s="233"/>
      <c r="AA52" s="311"/>
      <c r="AB52" s="223"/>
      <c r="AC52" s="409"/>
      <c r="AD52" s="426"/>
      <c r="AE52" s="308" t="s">
        <v>87</v>
      </c>
    </row>
    <row r="53" spans="1:31" s="14" customFormat="1" ht="15" customHeight="1">
      <c r="A53" s="224" t="s">
        <v>195</v>
      </c>
      <c r="B53" s="225" t="s">
        <v>133</v>
      </c>
      <c r="C53" s="226" t="s">
        <v>64</v>
      </c>
      <c r="D53" s="227">
        <v>2</v>
      </c>
      <c r="E53" s="226">
        <f t="shared" si="12"/>
        <v>60</v>
      </c>
      <c r="F53" s="228">
        <f t="shared" si="13"/>
        <v>48</v>
      </c>
      <c r="G53" s="228">
        <f aca="true" t="shared" si="15" ref="G53:I55">16*W53</f>
        <v>0</v>
      </c>
      <c r="H53" s="229">
        <f t="shared" si="15"/>
        <v>0</v>
      </c>
      <c r="I53" s="228">
        <f t="shared" si="15"/>
        <v>48</v>
      </c>
      <c r="J53" s="228">
        <f t="shared" si="14"/>
        <v>12</v>
      </c>
      <c r="K53" s="282"/>
      <c r="L53" s="283"/>
      <c r="M53" s="284"/>
      <c r="N53" s="226"/>
      <c r="O53" s="282"/>
      <c r="P53" s="283"/>
      <c r="Q53" s="284"/>
      <c r="R53" s="285"/>
      <c r="S53" s="282"/>
      <c r="T53" s="283"/>
      <c r="U53" s="284"/>
      <c r="V53" s="285"/>
      <c r="W53" s="311"/>
      <c r="X53" s="223"/>
      <c r="Y53" s="310">
        <v>3</v>
      </c>
      <c r="Z53" s="233">
        <v>2</v>
      </c>
      <c r="AA53" s="311"/>
      <c r="AB53" s="223"/>
      <c r="AC53" s="409"/>
      <c r="AD53" s="426"/>
      <c r="AE53" s="308" t="s">
        <v>87</v>
      </c>
    </row>
    <row r="54" spans="1:31" s="14" customFormat="1" ht="15" customHeight="1">
      <c r="A54" s="224" t="s">
        <v>192</v>
      </c>
      <c r="B54" s="312" t="s">
        <v>115</v>
      </c>
      <c r="C54" s="228" t="s">
        <v>95</v>
      </c>
      <c r="D54" s="229">
        <v>4</v>
      </c>
      <c r="E54" s="228">
        <f t="shared" si="12"/>
        <v>120</v>
      </c>
      <c r="F54" s="228">
        <f t="shared" si="13"/>
        <v>64</v>
      </c>
      <c r="G54" s="228">
        <f t="shared" si="15"/>
        <v>32</v>
      </c>
      <c r="H54" s="229">
        <f t="shared" si="15"/>
        <v>16</v>
      </c>
      <c r="I54" s="228">
        <f t="shared" si="15"/>
        <v>16</v>
      </c>
      <c r="J54" s="228">
        <f t="shared" si="14"/>
        <v>56</v>
      </c>
      <c r="K54" s="282"/>
      <c r="L54" s="283"/>
      <c r="M54" s="284"/>
      <c r="N54" s="226"/>
      <c r="O54" s="282"/>
      <c r="P54" s="283"/>
      <c r="Q54" s="284"/>
      <c r="R54" s="285"/>
      <c r="S54" s="282"/>
      <c r="T54" s="283"/>
      <c r="U54" s="284"/>
      <c r="V54" s="285"/>
      <c r="W54" s="282">
        <v>2</v>
      </c>
      <c r="X54" s="283">
        <v>1</v>
      </c>
      <c r="Y54" s="284">
        <v>1</v>
      </c>
      <c r="Z54" s="285">
        <v>4</v>
      </c>
      <c r="AA54" s="311"/>
      <c r="AB54" s="223"/>
      <c r="AC54" s="409"/>
      <c r="AD54" s="426"/>
      <c r="AE54" s="308" t="s">
        <v>87</v>
      </c>
    </row>
    <row r="55" spans="1:31" s="14" customFormat="1" ht="15" customHeight="1">
      <c r="A55" s="224" t="s">
        <v>194</v>
      </c>
      <c r="B55" s="312" t="s">
        <v>146</v>
      </c>
      <c r="C55" s="228" t="s">
        <v>68</v>
      </c>
      <c r="D55" s="229">
        <v>4</v>
      </c>
      <c r="E55" s="228">
        <f t="shared" si="12"/>
        <v>120</v>
      </c>
      <c r="F55" s="228">
        <f t="shared" si="13"/>
        <v>64</v>
      </c>
      <c r="G55" s="228">
        <f t="shared" si="15"/>
        <v>32</v>
      </c>
      <c r="H55" s="229">
        <f t="shared" si="15"/>
        <v>0</v>
      </c>
      <c r="I55" s="228">
        <f t="shared" si="15"/>
        <v>32</v>
      </c>
      <c r="J55" s="228">
        <f t="shared" si="14"/>
        <v>56</v>
      </c>
      <c r="K55" s="282"/>
      <c r="L55" s="283"/>
      <c r="M55" s="284"/>
      <c r="N55" s="226"/>
      <c r="O55" s="282"/>
      <c r="P55" s="283"/>
      <c r="Q55" s="284"/>
      <c r="R55" s="285"/>
      <c r="S55" s="282"/>
      <c r="T55" s="283"/>
      <c r="U55" s="284"/>
      <c r="V55" s="285"/>
      <c r="W55" s="282">
        <v>2</v>
      </c>
      <c r="X55" s="283"/>
      <c r="Y55" s="284">
        <v>2</v>
      </c>
      <c r="Z55" s="285">
        <v>4</v>
      </c>
      <c r="AA55" s="311"/>
      <c r="AB55" s="223"/>
      <c r="AC55" s="409"/>
      <c r="AD55" s="426"/>
      <c r="AE55" s="308" t="s">
        <v>87</v>
      </c>
    </row>
    <row r="56" spans="1:31" s="14" customFormat="1" ht="15" customHeight="1">
      <c r="A56" s="224" t="s">
        <v>196</v>
      </c>
      <c r="B56" s="313" t="s">
        <v>131</v>
      </c>
      <c r="C56" s="314" t="s">
        <v>64</v>
      </c>
      <c r="D56" s="227">
        <v>2</v>
      </c>
      <c r="E56" s="226">
        <f t="shared" si="12"/>
        <v>60</v>
      </c>
      <c r="F56" s="228">
        <f t="shared" si="13"/>
        <v>48</v>
      </c>
      <c r="G56" s="228">
        <f aca="true" t="shared" si="16" ref="G56:I58">16*AA56</f>
        <v>0</v>
      </c>
      <c r="H56" s="229">
        <f t="shared" si="16"/>
        <v>0</v>
      </c>
      <c r="I56" s="228">
        <f t="shared" si="16"/>
        <v>48</v>
      </c>
      <c r="J56" s="228">
        <f t="shared" si="14"/>
        <v>12</v>
      </c>
      <c r="K56" s="282"/>
      <c r="L56" s="283"/>
      <c r="M56" s="284"/>
      <c r="N56" s="226"/>
      <c r="O56" s="282"/>
      <c r="P56" s="283"/>
      <c r="Q56" s="284"/>
      <c r="R56" s="285"/>
      <c r="S56" s="282"/>
      <c r="T56" s="283"/>
      <c r="U56" s="284"/>
      <c r="V56" s="285"/>
      <c r="W56" s="282"/>
      <c r="X56" s="283"/>
      <c r="Y56" s="284"/>
      <c r="Z56" s="285"/>
      <c r="AA56" s="311"/>
      <c r="AB56" s="223"/>
      <c r="AC56" s="409">
        <v>3</v>
      </c>
      <c r="AD56" s="426">
        <v>2</v>
      </c>
      <c r="AE56" s="308" t="s">
        <v>87</v>
      </c>
    </row>
    <row r="57" spans="1:31" s="14" customFormat="1" ht="20.25" customHeight="1">
      <c r="A57" s="224" t="s">
        <v>197</v>
      </c>
      <c r="B57" s="415" t="s">
        <v>150</v>
      </c>
      <c r="C57" s="314" t="s">
        <v>95</v>
      </c>
      <c r="D57" s="227">
        <v>4</v>
      </c>
      <c r="E57" s="226">
        <f t="shared" si="12"/>
        <v>120</v>
      </c>
      <c r="F57" s="228">
        <f t="shared" si="13"/>
        <v>64</v>
      </c>
      <c r="G57" s="228">
        <f t="shared" si="16"/>
        <v>32</v>
      </c>
      <c r="H57" s="229">
        <f t="shared" si="16"/>
        <v>32</v>
      </c>
      <c r="I57" s="228">
        <f t="shared" si="16"/>
        <v>0</v>
      </c>
      <c r="J57" s="228">
        <f t="shared" si="14"/>
        <v>56</v>
      </c>
      <c r="K57" s="282"/>
      <c r="L57" s="283"/>
      <c r="M57" s="284"/>
      <c r="N57" s="226"/>
      <c r="O57" s="282"/>
      <c r="P57" s="283"/>
      <c r="Q57" s="284"/>
      <c r="R57" s="285"/>
      <c r="S57" s="282"/>
      <c r="T57" s="283"/>
      <c r="U57" s="284"/>
      <c r="V57" s="285"/>
      <c r="W57" s="311"/>
      <c r="X57" s="223"/>
      <c r="Y57" s="310"/>
      <c r="Z57" s="233"/>
      <c r="AA57" s="234">
        <v>2</v>
      </c>
      <c r="AB57" s="231">
        <v>2</v>
      </c>
      <c r="AC57" s="429"/>
      <c r="AD57" s="426">
        <v>4</v>
      </c>
      <c r="AE57" s="308" t="s">
        <v>87</v>
      </c>
    </row>
    <row r="58" spans="1:31" s="14" customFormat="1" ht="20.25" customHeight="1" thickBot="1">
      <c r="A58" s="224" t="s">
        <v>198</v>
      </c>
      <c r="B58" s="137" t="s">
        <v>138</v>
      </c>
      <c r="C58" s="314" t="s">
        <v>95</v>
      </c>
      <c r="D58" s="315">
        <v>4</v>
      </c>
      <c r="E58" s="286">
        <f t="shared" si="12"/>
        <v>120</v>
      </c>
      <c r="F58" s="228">
        <f t="shared" si="13"/>
        <v>64</v>
      </c>
      <c r="G58" s="228">
        <f t="shared" si="16"/>
        <v>32</v>
      </c>
      <c r="H58" s="229">
        <f t="shared" si="16"/>
        <v>32</v>
      </c>
      <c r="I58" s="228">
        <f t="shared" si="16"/>
        <v>0</v>
      </c>
      <c r="J58" s="228">
        <f t="shared" si="14"/>
        <v>56</v>
      </c>
      <c r="K58" s="289"/>
      <c r="L58" s="287"/>
      <c r="M58" s="288"/>
      <c r="N58" s="286"/>
      <c r="O58" s="289"/>
      <c r="P58" s="287"/>
      <c r="Q58" s="288"/>
      <c r="R58" s="286"/>
      <c r="S58" s="316"/>
      <c r="T58" s="317"/>
      <c r="U58" s="318"/>
      <c r="V58" s="286"/>
      <c r="W58" s="289"/>
      <c r="X58" s="287"/>
      <c r="Y58" s="288"/>
      <c r="Z58" s="286"/>
      <c r="AA58" s="234">
        <v>2</v>
      </c>
      <c r="AB58" s="231">
        <v>2</v>
      </c>
      <c r="AC58" s="232"/>
      <c r="AD58" s="233">
        <v>4</v>
      </c>
      <c r="AE58" s="308" t="s">
        <v>87</v>
      </c>
    </row>
    <row r="59" spans="1:31" s="14" customFormat="1" ht="21" thickBot="1">
      <c r="A59" s="319"/>
      <c r="B59" s="320" t="s">
        <v>18</v>
      </c>
      <c r="C59" s="295"/>
      <c r="D59" s="294">
        <f>N59+R59+V59+Z59+AD59</f>
        <v>14</v>
      </c>
      <c r="E59" s="295">
        <f>D59*30</f>
        <v>420</v>
      </c>
      <c r="F59" s="294"/>
      <c r="G59" s="294"/>
      <c r="H59" s="295"/>
      <c r="I59" s="294"/>
      <c r="J59" s="294"/>
      <c r="K59" s="321"/>
      <c r="L59" s="322"/>
      <c r="M59" s="323"/>
      <c r="N59" s="324"/>
      <c r="O59" s="325"/>
      <c r="P59" s="326"/>
      <c r="Q59" s="327"/>
      <c r="R59" s="324"/>
      <c r="S59" s="328"/>
      <c r="T59" s="329"/>
      <c r="U59" s="330"/>
      <c r="V59" s="324">
        <v>2</v>
      </c>
      <c r="W59" s="325"/>
      <c r="X59" s="326"/>
      <c r="Y59" s="327"/>
      <c r="Z59" s="324">
        <v>6</v>
      </c>
      <c r="AA59" s="325"/>
      <c r="AB59" s="326"/>
      <c r="AC59" s="327"/>
      <c r="AD59" s="324">
        <v>6</v>
      </c>
      <c r="AE59" s="331"/>
    </row>
    <row r="60" spans="1:31" ht="15.75" thickBot="1">
      <c r="A60" s="332"/>
      <c r="B60" s="320" t="s">
        <v>19</v>
      </c>
      <c r="C60" s="333"/>
      <c r="D60" s="334">
        <f>D49+D59</f>
        <v>150</v>
      </c>
      <c r="E60" s="335">
        <f>D60*30</f>
        <v>4500</v>
      </c>
      <c r="F60" s="336"/>
      <c r="G60" s="336"/>
      <c r="H60" s="335"/>
      <c r="I60" s="336"/>
      <c r="J60" s="337"/>
      <c r="K60" s="558">
        <v>29</v>
      </c>
      <c r="L60" s="558"/>
      <c r="M60" s="558"/>
      <c r="N60" s="338">
        <f>N49+N59</f>
        <v>26</v>
      </c>
      <c r="O60" s="557">
        <v>29</v>
      </c>
      <c r="P60" s="558"/>
      <c r="Q60" s="558"/>
      <c r="R60" s="338">
        <f>R49+R59</f>
        <v>34</v>
      </c>
      <c r="S60" s="557">
        <v>27</v>
      </c>
      <c r="T60" s="558"/>
      <c r="U60" s="558"/>
      <c r="V60" s="338">
        <f>V59+V49</f>
        <v>30</v>
      </c>
      <c r="W60" s="557">
        <v>17</v>
      </c>
      <c r="X60" s="558"/>
      <c r="Y60" s="558"/>
      <c r="Z60" s="338">
        <f>Z59+Z49</f>
        <v>30</v>
      </c>
      <c r="AA60" s="557">
        <v>27</v>
      </c>
      <c r="AB60" s="558"/>
      <c r="AC60" s="558"/>
      <c r="AD60" s="338">
        <f>AD59+AD49</f>
        <v>30</v>
      </c>
      <c r="AE60" s="339"/>
    </row>
    <row r="61" spans="1:31" ht="15.75" thickBot="1">
      <c r="A61" s="298"/>
      <c r="B61" s="215" t="s">
        <v>3</v>
      </c>
      <c r="C61" s="340"/>
      <c r="D61" s="215"/>
      <c r="E61" s="341"/>
      <c r="F61" s="215"/>
      <c r="G61" s="215"/>
      <c r="H61" s="341"/>
      <c r="I61" s="215"/>
      <c r="J61" s="341"/>
      <c r="K61" s="342"/>
      <c r="L61" s="343"/>
      <c r="M61" s="344"/>
      <c r="N61" s="345"/>
      <c r="O61" s="346"/>
      <c r="P61" s="347"/>
      <c r="Q61" s="348"/>
      <c r="R61" s="349"/>
      <c r="S61" s="342"/>
      <c r="T61" s="343"/>
      <c r="U61" s="344"/>
      <c r="V61" s="345"/>
      <c r="W61" s="346"/>
      <c r="X61" s="347"/>
      <c r="Y61" s="348"/>
      <c r="Z61" s="349"/>
      <c r="AA61" s="346"/>
      <c r="AB61" s="347"/>
      <c r="AC61" s="348"/>
      <c r="AD61" s="349"/>
      <c r="AE61" s="350"/>
    </row>
    <row r="62" spans="4:31" ht="16.5" thickBot="1">
      <c r="D62" s="278"/>
      <c r="E62" s="352"/>
      <c r="F62" s="275"/>
      <c r="G62" s="275"/>
      <c r="H62" s="352"/>
      <c r="I62" s="275"/>
      <c r="J62" s="352"/>
      <c r="K62" s="272"/>
      <c r="L62" s="273"/>
      <c r="M62" s="274"/>
      <c r="N62" s="275"/>
      <c r="O62" s="353"/>
      <c r="P62" s="273"/>
      <c r="Q62" s="274"/>
      <c r="R62" s="275"/>
      <c r="S62" s="272"/>
      <c r="T62" s="273"/>
      <c r="U62" s="274"/>
      <c r="V62" s="275"/>
      <c r="W62" s="353"/>
      <c r="X62" s="273"/>
      <c r="Y62" s="274"/>
      <c r="Z62" s="275"/>
      <c r="AA62" s="353"/>
      <c r="AB62" s="273"/>
      <c r="AC62" s="274"/>
      <c r="AD62" s="275"/>
      <c r="AE62" s="354"/>
    </row>
    <row r="63" spans="1:31" ht="15">
      <c r="A63" s="201"/>
      <c r="B63" s="201"/>
      <c r="C63" s="201"/>
      <c r="D63" s="355"/>
      <c r="E63" s="356"/>
      <c r="F63" s="355"/>
      <c r="G63" s="355"/>
      <c r="H63" s="356"/>
      <c r="I63" s="355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</row>
    <row r="64" spans="1:31" ht="15">
      <c r="A64" s="201"/>
      <c r="B64" s="202" t="s">
        <v>5</v>
      </c>
      <c r="C64" s="202"/>
      <c r="D64" s="357"/>
      <c r="E64" s="357" t="s">
        <v>6</v>
      </c>
      <c r="F64" s="357"/>
      <c r="G64" s="357"/>
      <c r="H64" s="357"/>
      <c r="I64" s="357"/>
      <c r="J64" s="357"/>
      <c r="K64" s="356"/>
      <c r="L64" s="356"/>
      <c r="M64" s="356"/>
      <c r="N64" s="356"/>
      <c r="O64" s="356"/>
      <c r="P64" s="356"/>
      <c r="Q64" s="356"/>
      <c r="R64" s="356"/>
      <c r="S64" s="357"/>
      <c r="T64" s="356"/>
      <c r="U64" s="356"/>
      <c r="V64" s="357" t="s">
        <v>7</v>
      </c>
      <c r="W64" s="356"/>
      <c r="X64" s="356"/>
      <c r="Y64" s="356"/>
      <c r="Z64" s="356"/>
      <c r="AA64" s="356"/>
      <c r="AB64" s="356"/>
      <c r="AC64" s="356"/>
      <c r="AD64" s="356"/>
      <c r="AE64" s="356"/>
    </row>
    <row r="65" ht="18.75">
      <c r="B65" s="2"/>
    </row>
  </sheetData>
  <sheetProtection/>
  <mergeCells count="32">
    <mergeCell ref="K60:M60"/>
    <mergeCell ref="O60:Q60"/>
    <mergeCell ref="AA60:AC60"/>
    <mergeCell ref="D12:D15"/>
    <mergeCell ref="G12:I12"/>
    <mergeCell ref="F11:J11"/>
    <mergeCell ref="S14:V14"/>
    <mergeCell ref="E12:E15"/>
    <mergeCell ref="K11:AD12"/>
    <mergeCell ref="G13:G15"/>
    <mergeCell ref="A3:AE3"/>
    <mergeCell ref="F12:F15"/>
    <mergeCell ref="AA13:AD13"/>
    <mergeCell ref="W14:Z14"/>
    <mergeCell ref="A2:AE2"/>
    <mergeCell ref="AA4:AE4"/>
    <mergeCell ref="S60:U60"/>
    <mergeCell ref="W60:Y60"/>
    <mergeCell ref="J12:J15"/>
    <mergeCell ref="AE11:AE15"/>
    <mergeCell ref="K13:R13"/>
    <mergeCell ref="D11:E11"/>
    <mergeCell ref="K14:N14"/>
    <mergeCell ref="O14:R14"/>
    <mergeCell ref="A1:AE1"/>
    <mergeCell ref="AA14:AD14"/>
    <mergeCell ref="I13:I15"/>
    <mergeCell ref="A11:A15"/>
    <mergeCell ref="B11:B15"/>
    <mergeCell ref="S13:Z13"/>
    <mergeCell ref="C11:C15"/>
    <mergeCell ref="H13:H15"/>
  </mergeCells>
  <printOptions horizontalCentered="1"/>
  <pageMargins left="0.5511811023622047" right="0.11811023622047245" top="0.4330708661417323" bottom="0.31496062992125984" header="0.5118110236220472" footer="0.5118110236220472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60"/>
  <sheetViews>
    <sheetView tabSelected="1" view="pageBreakPreview" zoomScale="55" zoomScaleNormal="75" zoomScaleSheetLayoutView="55" zoomScalePageLayoutView="0" workbookViewId="0" topLeftCell="A1">
      <selection activeCell="E46" sqref="E46"/>
    </sheetView>
  </sheetViews>
  <sheetFormatPr defaultColWidth="9.00390625" defaultRowHeight="12.75"/>
  <cols>
    <col min="1" max="1" width="15.00390625" style="14" customWidth="1"/>
    <col min="2" max="2" width="56.25390625" style="53" customWidth="1"/>
    <col min="3" max="3" width="7.875" style="2" customWidth="1"/>
    <col min="4" max="4" width="8.625" style="45" customWidth="1"/>
    <col min="5" max="5" width="10.625" style="45" customWidth="1"/>
    <col min="6" max="6" width="9.75390625" style="14" customWidth="1"/>
    <col min="7" max="7" width="7.875" style="14" customWidth="1"/>
    <col min="8" max="10" width="7.75390625" style="14" customWidth="1"/>
    <col min="11" max="12" width="6.75390625" style="14" customWidth="1"/>
    <col min="13" max="13" width="8.875" style="14" customWidth="1"/>
    <col min="14" max="14" width="7.75390625" style="14" customWidth="1"/>
    <col min="15" max="15" width="8.00390625" style="14" customWidth="1"/>
    <col min="16" max="17" width="7.75390625" style="14" customWidth="1"/>
    <col min="18" max="18" width="7.625" style="14" customWidth="1"/>
    <col min="19" max="20" width="7.75390625" style="14" customWidth="1"/>
    <col min="21" max="21" width="8.125" style="14" customWidth="1"/>
    <col min="22" max="22" width="7.25390625" style="14" customWidth="1"/>
    <col min="23" max="23" width="8.75390625" style="14" customWidth="1"/>
    <col min="24" max="24" width="7.75390625" style="14" customWidth="1"/>
    <col min="25" max="25" width="8.375" style="14" customWidth="1"/>
    <col min="26" max="26" width="7.25390625" style="14" customWidth="1"/>
    <col min="27" max="27" width="8.75390625" style="14" customWidth="1"/>
    <col min="28" max="28" width="7.75390625" style="14" customWidth="1"/>
    <col min="29" max="29" width="8.375" style="14" customWidth="1"/>
    <col min="30" max="30" width="7.75390625" style="14" customWidth="1"/>
    <col min="31" max="31" width="6.25390625" style="14" customWidth="1"/>
    <col min="32" max="16384" width="9.125" style="14" customWidth="1"/>
  </cols>
  <sheetData>
    <row r="1" spans="1:31" s="45" customFormat="1" ht="28.5" customHeight="1" thickBot="1">
      <c r="A1" s="581" t="s">
        <v>9</v>
      </c>
      <c r="B1" s="581" t="s">
        <v>23</v>
      </c>
      <c r="C1" s="578" t="s">
        <v>24</v>
      </c>
      <c r="D1" s="571" t="s">
        <v>26</v>
      </c>
      <c r="E1" s="573"/>
      <c r="F1" s="571" t="s">
        <v>27</v>
      </c>
      <c r="G1" s="572"/>
      <c r="H1" s="572"/>
      <c r="I1" s="572"/>
      <c r="J1" s="573"/>
      <c r="K1" s="584" t="s">
        <v>63</v>
      </c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6"/>
      <c r="AE1" s="581" t="s">
        <v>20</v>
      </c>
    </row>
    <row r="2" spans="1:31" s="117" customFormat="1" ht="18" customHeight="1" thickBot="1">
      <c r="A2" s="582"/>
      <c r="B2" s="582"/>
      <c r="C2" s="579"/>
      <c r="D2" s="578" t="s">
        <v>38</v>
      </c>
      <c r="E2" s="578" t="s">
        <v>39</v>
      </c>
      <c r="F2" s="579" t="s">
        <v>28</v>
      </c>
      <c r="G2" s="571" t="s">
        <v>29</v>
      </c>
      <c r="H2" s="572"/>
      <c r="I2" s="573"/>
      <c r="J2" s="579" t="s">
        <v>40</v>
      </c>
      <c r="K2" s="587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9"/>
      <c r="AE2" s="582"/>
    </row>
    <row r="3" spans="1:31" s="117" customFormat="1" ht="17.25" customHeight="1" thickBot="1">
      <c r="A3" s="582"/>
      <c r="B3" s="582"/>
      <c r="C3" s="579"/>
      <c r="D3" s="579"/>
      <c r="E3" s="579"/>
      <c r="F3" s="579"/>
      <c r="G3" s="578" t="s">
        <v>30</v>
      </c>
      <c r="H3" s="578" t="s">
        <v>41</v>
      </c>
      <c r="I3" s="578" t="s">
        <v>42</v>
      </c>
      <c r="J3" s="579"/>
      <c r="K3" s="571" t="s">
        <v>45</v>
      </c>
      <c r="L3" s="572"/>
      <c r="M3" s="572"/>
      <c r="N3" s="573"/>
      <c r="O3" s="571" t="s">
        <v>56</v>
      </c>
      <c r="P3" s="572"/>
      <c r="Q3" s="572"/>
      <c r="R3" s="572"/>
      <c r="S3" s="572"/>
      <c r="T3" s="572"/>
      <c r="U3" s="572"/>
      <c r="V3" s="573"/>
      <c r="W3" s="571" t="s">
        <v>57</v>
      </c>
      <c r="X3" s="572"/>
      <c r="Y3" s="572"/>
      <c r="Z3" s="572"/>
      <c r="AA3" s="572"/>
      <c r="AB3" s="572"/>
      <c r="AC3" s="572"/>
      <c r="AD3" s="573"/>
      <c r="AE3" s="582"/>
    </row>
    <row r="4" spans="1:31" s="117" customFormat="1" ht="16.5" customHeight="1" thickBot="1">
      <c r="A4" s="582"/>
      <c r="B4" s="582"/>
      <c r="C4" s="579"/>
      <c r="D4" s="579"/>
      <c r="E4" s="579"/>
      <c r="F4" s="579"/>
      <c r="G4" s="579"/>
      <c r="H4" s="579"/>
      <c r="I4" s="579"/>
      <c r="J4" s="579"/>
      <c r="K4" s="572" t="s">
        <v>51</v>
      </c>
      <c r="L4" s="572"/>
      <c r="M4" s="572"/>
      <c r="N4" s="573"/>
      <c r="O4" s="571" t="s">
        <v>52</v>
      </c>
      <c r="P4" s="572"/>
      <c r="Q4" s="572"/>
      <c r="R4" s="573"/>
      <c r="S4" s="571" t="s">
        <v>53</v>
      </c>
      <c r="T4" s="572"/>
      <c r="U4" s="572"/>
      <c r="V4" s="573"/>
      <c r="W4" s="571" t="s">
        <v>54</v>
      </c>
      <c r="X4" s="572"/>
      <c r="Y4" s="572"/>
      <c r="Z4" s="572"/>
      <c r="AA4" s="571" t="s">
        <v>55</v>
      </c>
      <c r="AB4" s="572"/>
      <c r="AC4" s="572"/>
      <c r="AD4" s="572"/>
      <c r="AE4" s="582"/>
    </row>
    <row r="5" spans="1:31" s="117" customFormat="1" ht="16.5" customHeight="1" thickBot="1">
      <c r="A5" s="583"/>
      <c r="B5" s="583"/>
      <c r="C5" s="580"/>
      <c r="D5" s="580"/>
      <c r="E5" s="580"/>
      <c r="F5" s="580"/>
      <c r="G5" s="580"/>
      <c r="H5" s="580"/>
      <c r="I5" s="580"/>
      <c r="J5" s="580"/>
      <c r="K5" s="118" t="s">
        <v>8</v>
      </c>
      <c r="L5" s="119" t="s">
        <v>1</v>
      </c>
      <c r="M5" s="120" t="s">
        <v>0</v>
      </c>
      <c r="N5" s="107" t="s">
        <v>35</v>
      </c>
      <c r="O5" s="121" t="s">
        <v>8</v>
      </c>
      <c r="P5" s="119" t="s">
        <v>1</v>
      </c>
      <c r="Q5" s="120" t="s">
        <v>0</v>
      </c>
      <c r="R5" s="107" t="s">
        <v>35</v>
      </c>
      <c r="S5" s="121" t="s">
        <v>8</v>
      </c>
      <c r="T5" s="119" t="s">
        <v>1</v>
      </c>
      <c r="U5" s="120" t="s">
        <v>0</v>
      </c>
      <c r="V5" s="107" t="s">
        <v>35</v>
      </c>
      <c r="W5" s="121" t="s">
        <v>8</v>
      </c>
      <c r="X5" s="119" t="s">
        <v>1</v>
      </c>
      <c r="Y5" s="120" t="s">
        <v>0</v>
      </c>
      <c r="Z5" s="110" t="s">
        <v>35</v>
      </c>
      <c r="AA5" s="121" t="s">
        <v>8</v>
      </c>
      <c r="AB5" s="119" t="s">
        <v>1</v>
      </c>
      <c r="AC5" s="120" t="s">
        <v>0</v>
      </c>
      <c r="AD5" s="110" t="s">
        <v>35</v>
      </c>
      <c r="AE5" s="583"/>
    </row>
    <row r="6" spans="1:31" ht="20.25">
      <c r="A6" s="135" t="s">
        <v>201</v>
      </c>
      <c r="B6" s="139" t="s">
        <v>157</v>
      </c>
      <c r="C6" s="140" t="s">
        <v>95</v>
      </c>
      <c r="D6" s="141">
        <v>4</v>
      </c>
      <c r="E6" s="140">
        <f aca="true" t="shared" si="0" ref="E6:E17">D6*30</f>
        <v>120</v>
      </c>
      <c r="F6" s="529">
        <f>SUM(G6:I6)</f>
        <v>64</v>
      </c>
      <c r="G6" s="23">
        <f aca="true" t="shared" si="1" ref="G6:I11">16*K6</f>
        <v>32</v>
      </c>
      <c r="H6" s="7">
        <f t="shared" si="1"/>
        <v>32</v>
      </c>
      <c r="I6" s="529">
        <f t="shared" si="1"/>
        <v>0</v>
      </c>
      <c r="J6" s="6">
        <f>E6-F6</f>
        <v>56</v>
      </c>
      <c r="K6" s="152">
        <v>2</v>
      </c>
      <c r="L6" s="153">
        <v>2</v>
      </c>
      <c r="M6" s="154"/>
      <c r="N6" s="155">
        <v>4</v>
      </c>
      <c r="O6" s="156"/>
      <c r="P6" s="153"/>
      <c r="Q6" s="154"/>
      <c r="R6" s="131"/>
      <c r="S6" s="156"/>
      <c r="T6" s="153"/>
      <c r="U6" s="154"/>
      <c r="V6" s="131"/>
      <c r="W6" s="156"/>
      <c r="X6" s="153"/>
      <c r="Y6" s="154"/>
      <c r="Z6" s="155"/>
      <c r="AA6" s="156"/>
      <c r="AB6" s="153"/>
      <c r="AC6" s="154"/>
      <c r="AD6" s="157"/>
      <c r="AE6" s="131" t="s">
        <v>229</v>
      </c>
    </row>
    <row r="7" spans="1:31" s="20" customFormat="1" ht="31.5">
      <c r="A7" s="135" t="s">
        <v>200</v>
      </c>
      <c r="B7" s="137" t="s">
        <v>137</v>
      </c>
      <c r="C7" s="140" t="s">
        <v>95</v>
      </c>
      <c r="D7" s="141">
        <f>N7</f>
        <v>4</v>
      </c>
      <c r="E7" s="142">
        <f t="shared" si="0"/>
        <v>120</v>
      </c>
      <c r="F7" s="17">
        <f aca="true" t="shared" si="2" ref="F7:F25">SUM(G7:I7)</f>
        <v>64</v>
      </c>
      <c r="G7" s="23">
        <f t="shared" si="1"/>
        <v>32</v>
      </c>
      <c r="H7" s="7">
        <f t="shared" si="1"/>
        <v>32</v>
      </c>
      <c r="I7" s="48">
        <f t="shared" si="1"/>
        <v>0</v>
      </c>
      <c r="J7" s="23">
        <f aca="true" t="shared" si="3" ref="J7:J25">E7-F7</f>
        <v>56</v>
      </c>
      <c r="K7" s="158">
        <v>2</v>
      </c>
      <c r="L7" s="159">
        <v>2</v>
      </c>
      <c r="M7" s="160"/>
      <c r="N7" s="161">
        <v>4</v>
      </c>
      <c r="O7" s="162"/>
      <c r="P7" s="159"/>
      <c r="Q7" s="160"/>
      <c r="R7" s="132"/>
      <c r="S7" s="162"/>
      <c r="T7" s="159"/>
      <c r="U7" s="160"/>
      <c r="V7" s="132"/>
      <c r="W7" s="162"/>
      <c r="X7" s="159"/>
      <c r="Y7" s="160"/>
      <c r="Z7" s="161"/>
      <c r="AA7" s="162"/>
      <c r="AB7" s="159"/>
      <c r="AC7" s="160"/>
      <c r="AD7" s="163"/>
      <c r="AE7" s="131" t="s">
        <v>229</v>
      </c>
    </row>
    <row r="8" spans="1:31" ht="20.25">
      <c r="A8" s="135" t="s">
        <v>199</v>
      </c>
      <c r="B8" s="137" t="s">
        <v>140</v>
      </c>
      <c r="C8" s="140" t="s">
        <v>95</v>
      </c>
      <c r="D8" s="141">
        <f>N8</f>
        <v>4</v>
      </c>
      <c r="E8" s="142">
        <f t="shared" si="0"/>
        <v>120</v>
      </c>
      <c r="F8" s="17">
        <f t="shared" si="2"/>
        <v>64</v>
      </c>
      <c r="G8" s="23">
        <f t="shared" si="1"/>
        <v>32</v>
      </c>
      <c r="H8" s="7">
        <f t="shared" si="1"/>
        <v>32</v>
      </c>
      <c r="I8" s="48">
        <f t="shared" si="1"/>
        <v>0</v>
      </c>
      <c r="J8" s="23">
        <f t="shared" si="3"/>
        <v>56</v>
      </c>
      <c r="K8" s="158">
        <v>2</v>
      </c>
      <c r="L8" s="159">
        <v>2</v>
      </c>
      <c r="M8" s="160"/>
      <c r="N8" s="161">
        <v>4</v>
      </c>
      <c r="O8" s="162"/>
      <c r="P8" s="159"/>
      <c r="Q8" s="160"/>
      <c r="R8" s="132"/>
      <c r="S8" s="162"/>
      <c r="T8" s="159"/>
      <c r="U8" s="160"/>
      <c r="V8" s="132"/>
      <c r="W8" s="162"/>
      <c r="X8" s="159"/>
      <c r="Y8" s="160"/>
      <c r="Z8" s="161"/>
      <c r="AA8" s="162"/>
      <c r="AB8" s="159"/>
      <c r="AC8" s="160"/>
      <c r="AD8" s="163"/>
      <c r="AE8" s="131" t="s">
        <v>229</v>
      </c>
    </row>
    <row r="9" spans="1:31" ht="15.75" customHeight="1">
      <c r="A9" s="136" t="s">
        <v>174</v>
      </c>
      <c r="B9" s="137" t="s">
        <v>114</v>
      </c>
      <c r="C9" s="540" t="s">
        <v>68</v>
      </c>
      <c r="D9" s="141">
        <f>N9</f>
        <v>3</v>
      </c>
      <c r="E9" s="142">
        <f t="shared" si="0"/>
        <v>90</v>
      </c>
      <c r="F9" s="17">
        <f t="shared" si="2"/>
        <v>48</v>
      </c>
      <c r="G9" s="23">
        <f t="shared" si="1"/>
        <v>32</v>
      </c>
      <c r="H9" s="7">
        <f t="shared" si="1"/>
        <v>0</v>
      </c>
      <c r="I9" s="48">
        <f t="shared" si="1"/>
        <v>16</v>
      </c>
      <c r="J9" s="23">
        <f t="shared" si="3"/>
        <v>42</v>
      </c>
      <c r="K9" s="538">
        <v>2</v>
      </c>
      <c r="L9" s="537"/>
      <c r="M9" s="539">
        <v>1</v>
      </c>
      <c r="N9" s="142">
        <v>3</v>
      </c>
      <c r="O9" s="234"/>
      <c r="P9" s="231"/>
      <c r="Q9" s="232"/>
      <c r="R9" s="226"/>
      <c r="S9" s="234"/>
      <c r="T9" s="231"/>
      <c r="U9" s="232"/>
      <c r="V9" s="233"/>
      <c r="W9" s="234"/>
      <c r="X9" s="231"/>
      <c r="Y9" s="232"/>
      <c r="Z9" s="233"/>
      <c r="AA9" s="234"/>
      <c r="AB9" s="231"/>
      <c r="AC9" s="429"/>
      <c r="AD9" s="311"/>
      <c r="AE9" s="213" t="s">
        <v>85</v>
      </c>
    </row>
    <row r="10" spans="1:31" ht="20.25">
      <c r="A10" s="136" t="s">
        <v>202</v>
      </c>
      <c r="B10" s="137" t="s">
        <v>141</v>
      </c>
      <c r="C10" s="142" t="s">
        <v>95</v>
      </c>
      <c r="D10" s="141">
        <f>N10</f>
        <v>6</v>
      </c>
      <c r="E10" s="142">
        <f t="shared" si="0"/>
        <v>180</v>
      </c>
      <c r="F10" s="530">
        <f t="shared" si="2"/>
        <v>80</v>
      </c>
      <c r="G10" s="23">
        <f t="shared" si="1"/>
        <v>32</v>
      </c>
      <c r="H10" s="7">
        <f t="shared" si="1"/>
        <v>32</v>
      </c>
      <c r="I10" s="48">
        <f t="shared" si="1"/>
        <v>16</v>
      </c>
      <c r="J10" s="23">
        <f t="shared" si="3"/>
        <v>100</v>
      </c>
      <c r="K10" s="158">
        <v>2</v>
      </c>
      <c r="L10" s="159">
        <v>2</v>
      </c>
      <c r="M10" s="160">
        <v>1</v>
      </c>
      <c r="N10" s="161">
        <v>6</v>
      </c>
      <c r="O10" s="162"/>
      <c r="P10" s="160"/>
      <c r="Q10" s="160"/>
      <c r="R10" s="132"/>
      <c r="S10" s="162"/>
      <c r="T10" s="159"/>
      <c r="U10" s="160"/>
      <c r="V10" s="132"/>
      <c r="W10" s="162"/>
      <c r="X10" s="159"/>
      <c r="Y10" s="160"/>
      <c r="Z10" s="161"/>
      <c r="AA10" s="162"/>
      <c r="AB10" s="159"/>
      <c r="AC10" s="160"/>
      <c r="AD10" s="163"/>
      <c r="AE10" s="131" t="s">
        <v>229</v>
      </c>
    </row>
    <row r="11" spans="1:31" ht="21" customHeight="1" thickBot="1">
      <c r="A11" s="138" t="s">
        <v>203</v>
      </c>
      <c r="B11" s="185" t="s">
        <v>82</v>
      </c>
      <c r="C11" s="142" t="s">
        <v>95</v>
      </c>
      <c r="D11" s="190">
        <f>N11</f>
        <v>5</v>
      </c>
      <c r="E11" s="145">
        <f t="shared" si="0"/>
        <v>150</v>
      </c>
      <c r="F11" s="47">
        <f t="shared" si="2"/>
        <v>0</v>
      </c>
      <c r="G11" s="530">
        <f t="shared" si="1"/>
        <v>0</v>
      </c>
      <c r="H11" s="416">
        <f t="shared" si="1"/>
        <v>0</v>
      </c>
      <c r="I11" s="48">
        <f t="shared" si="1"/>
        <v>0</v>
      </c>
      <c r="J11" s="530">
        <f t="shared" si="3"/>
        <v>150</v>
      </c>
      <c r="K11" s="169"/>
      <c r="L11" s="170"/>
      <c r="M11" s="171"/>
      <c r="N11" s="172">
        <v>5</v>
      </c>
      <c r="O11" s="173"/>
      <c r="P11" s="170"/>
      <c r="Q11" s="171"/>
      <c r="R11" s="172"/>
      <c r="S11" s="173"/>
      <c r="T11" s="170"/>
      <c r="U11" s="171"/>
      <c r="V11" s="133"/>
      <c r="W11" s="173"/>
      <c r="X11" s="170"/>
      <c r="Y11" s="171"/>
      <c r="Z11" s="172"/>
      <c r="AA11" s="173"/>
      <c r="AB11" s="170"/>
      <c r="AC11" s="171"/>
      <c r="AD11" s="174"/>
      <c r="AE11" s="131" t="s">
        <v>229</v>
      </c>
    </row>
    <row r="12" spans="1:31" ht="17.25" customHeight="1">
      <c r="A12" s="438" t="s">
        <v>204</v>
      </c>
      <c r="B12" s="137" t="s">
        <v>147</v>
      </c>
      <c r="C12" s="142" t="s">
        <v>95</v>
      </c>
      <c r="D12" s="141">
        <f>R12</f>
        <v>5</v>
      </c>
      <c r="E12" s="140">
        <f t="shared" si="0"/>
        <v>150</v>
      </c>
      <c r="F12" s="529">
        <f t="shared" si="2"/>
        <v>64</v>
      </c>
      <c r="G12" s="529">
        <f aca="true" t="shared" si="4" ref="G12:I16">16*O12</f>
        <v>32</v>
      </c>
      <c r="H12" s="6">
        <f t="shared" si="4"/>
        <v>32</v>
      </c>
      <c r="I12" s="6">
        <f t="shared" si="4"/>
        <v>0</v>
      </c>
      <c r="J12" s="6">
        <f t="shared" si="3"/>
        <v>86</v>
      </c>
      <c r="K12" s="158"/>
      <c r="L12" s="159"/>
      <c r="M12" s="160"/>
      <c r="N12" s="161"/>
      <c r="O12" s="158">
        <v>2</v>
      </c>
      <c r="P12" s="159">
        <v>2</v>
      </c>
      <c r="Q12" s="160"/>
      <c r="R12" s="161">
        <v>5</v>
      </c>
      <c r="S12" s="162"/>
      <c r="T12" s="159"/>
      <c r="U12" s="160"/>
      <c r="V12" s="132"/>
      <c r="W12" s="162"/>
      <c r="X12" s="159"/>
      <c r="Y12" s="160"/>
      <c r="Z12" s="161"/>
      <c r="AA12" s="162"/>
      <c r="AB12" s="159"/>
      <c r="AC12" s="160"/>
      <c r="AD12" s="163"/>
      <c r="AE12" s="131" t="s">
        <v>230</v>
      </c>
    </row>
    <row r="13" spans="1:31" ht="20.25">
      <c r="A13" s="438" t="s">
        <v>206</v>
      </c>
      <c r="B13" s="147" t="s">
        <v>142</v>
      </c>
      <c r="C13" s="142" t="s">
        <v>95</v>
      </c>
      <c r="D13" s="143">
        <f>R13</f>
        <v>5</v>
      </c>
      <c r="E13" s="140">
        <f t="shared" si="0"/>
        <v>150</v>
      </c>
      <c r="F13" s="48">
        <f t="shared" si="2"/>
        <v>64</v>
      </c>
      <c r="G13" s="17">
        <f t="shared" si="4"/>
        <v>32</v>
      </c>
      <c r="H13" s="17">
        <f t="shared" si="4"/>
        <v>32</v>
      </c>
      <c r="I13" s="530">
        <f t="shared" si="4"/>
        <v>0</v>
      </c>
      <c r="J13" s="23">
        <f t="shared" si="3"/>
        <v>86</v>
      </c>
      <c r="K13" s="152"/>
      <c r="L13" s="153"/>
      <c r="M13" s="154"/>
      <c r="N13" s="155"/>
      <c r="O13" s="152">
        <v>2</v>
      </c>
      <c r="P13" s="153">
        <v>2</v>
      </c>
      <c r="Q13" s="154"/>
      <c r="R13" s="155">
        <v>5</v>
      </c>
      <c r="S13" s="156"/>
      <c r="T13" s="153"/>
      <c r="U13" s="154"/>
      <c r="V13" s="131"/>
      <c r="W13" s="156"/>
      <c r="X13" s="153"/>
      <c r="Y13" s="154"/>
      <c r="Z13" s="155"/>
      <c r="AA13" s="156"/>
      <c r="AB13" s="153"/>
      <c r="AC13" s="154"/>
      <c r="AD13" s="157"/>
      <c r="AE13" s="131" t="s">
        <v>229</v>
      </c>
    </row>
    <row r="14" spans="1:31" ht="20.25">
      <c r="A14" s="136" t="s">
        <v>207</v>
      </c>
      <c r="B14" s="144" t="s">
        <v>149</v>
      </c>
      <c r="C14" s="142" t="s">
        <v>95</v>
      </c>
      <c r="D14" s="143">
        <f>R14</f>
        <v>5</v>
      </c>
      <c r="E14" s="142">
        <f t="shared" si="0"/>
        <v>150</v>
      </c>
      <c r="F14" s="48">
        <f t="shared" si="2"/>
        <v>64</v>
      </c>
      <c r="G14" s="17">
        <f t="shared" si="4"/>
        <v>32</v>
      </c>
      <c r="H14" s="17">
        <f t="shared" si="4"/>
        <v>32</v>
      </c>
      <c r="I14" s="48">
        <f t="shared" si="4"/>
        <v>0</v>
      </c>
      <c r="J14" s="23">
        <f t="shared" si="3"/>
        <v>86</v>
      </c>
      <c r="K14" s="158"/>
      <c r="L14" s="159"/>
      <c r="M14" s="160"/>
      <c r="N14" s="161"/>
      <c r="O14" s="158">
        <v>2</v>
      </c>
      <c r="P14" s="159">
        <v>2</v>
      </c>
      <c r="Q14" s="160"/>
      <c r="R14" s="161">
        <v>5</v>
      </c>
      <c r="S14" s="164"/>
      <c r="T14" s="165"/>
      <c r="U14" s="166"/>
      <c r="V14" s="134"/>
      <c r="W14" s="164"/>
      <c r="X14" s="165"/>
      <c r="Y14" s="166"/>
      <c r="Z14" s="167"/>
      <c r="AA14" s="164"/>
      <c r="AB14" s="165"/>
      <c r="AC14" s="166"/>
      <c r="AD14" s="168"/>
      <c r="AE14" s="131" t="s">
        <v>229</v>
      </c>
    </row>
    <row r="15" spans="1:31" ht="20.25">
      <c r="A15" s="136" t="s">
        <v>208</v>
      </c>
      <c r="B15" s="144" t="s">
        <v>156</v>
      </c>
      <c r="C15" s="142" t="s">
        <v>95</v>
      </c>
      <c r="D15" s="143">
        <f>R15</f>
        <v>6</v>
      </c>
      <c r="E15" s="142">
        <f t="shared" si="0"/>
        <v>180</v>
      </c>
      <c r="F15" s="48">
        <f t="shared" si="2"/>
        <v>80</v>
      </c>
      <c r="G15" s="17">
        <f t="shared" si="4"/>
        <v>32</v>
      </c>
      <c r="H15" s="17">
        <f t="shared" si="4"/>
        <v>32</v>
      </c>
      <c r="I15" s="17">
        <f t="shared" si="4"/>
        <v>16</v>
      </c>
      <c r="J15" s="23">
        <f t="shared" si="3"/>
        <v>100</v>
      </c>
      <c r="K15" s="158"/>
      <c r="L15" s="159"/>
      <c r="M15" s="160"/>
      <c r="N15" s="161"/>
      <c r="O15" s="158">
        <v>2</v>
      </c>
      <c r="P15" s="159">
        <v>2</v>
      </c>
      <c r="Q15" s="160">
        <v>1</v>
      </c>
      <c r="R15" s="161">
        <v>6</v>
      </c>
      <c r="S15" s="164"/>
      <c r="T15" s="165"/>
      <c r="U15" s="166"/>
      <c r="V15" s="134"/>
      <c r="W15" s="164"/>
      <c r="X15" s="165"/>
      <c r="Y15" s="166"/>
      <c r="Z15" s="167"/>
      <c r="AA15" s="164"/>
      <c r="AB15" s="165"/>
      <c r="AC15" s="166"/>
      <c r="AD15" s="168"/>
      <c r="AE15" s="131" t="s">
        <v>229</v>
      </c>
    </row>
    <row r="16" spans="1:31" ht="32.25" thickBot="1">
      <c r="A16" s="528" t="s">
        <v>209</v>
      </c>
      <c r="B16" s="186" t="s">
        <v>152</v>
      </c>
      <c r="C16" s="142" t="s">
        <v>95</v>
      </c>
      <c r="D16" s="145">
        <f>R16</f>
        <v>5</v>
      </c>
      <c r="E16" s="145">
        <f t="shared" si="0"/>
        <v>150</v>
      </c>
      <c r="F16" s="47">
        <f t="shared" si="2"/>
        <v>64</v>
      </c>
      <c r="G16" s="47">
        <f t="shared" si="4"/>
        <v>32</v>
      </c>
      <c r="H16" s="47">
        <f t="shared" si="4"/>
        <v>32</v>
      </c>
      <c r="I16" s="47">
        <f t="shared" si="4"/>
        <v>0</v>
      </c>
      <c r="J16" s="47">
        <f t="shared" si="3"/>
        <v>86</v>
      </c>
      <c r="K16" s="173"/>
      <c r="L16" s="170"/>
      <c r="M16" s="171"/>
      <c r="N16" s="172"/>
      <c r="O16" s="169">
        <v>2</v>
      </c>
      <c r="P16" s="170">
        <v>2</v>
      </c>
      <c r="Q16" s="171"/>
      <c r="R16" s="172">
        <v>5</v>
      </c>
      <c r="S16" s="173"/>
      <c r="T16" s="170"/>
      <c r="U16" s="171"/>
      <c r="V16" s="133"/>
      <c r="W16" s="173"/>
      <c r="X16" s="170"/>
      <c r="Y16" s="171"/>
      <c r="Z16" s="172"/>
      <c r="AA16" s="173"/>
      <c r="AB16" s="170"/>
      <c r="AC16" s="171"/>
      <c r="AD16" s="174"/>
      <c r="AE16" s="131" t="s">
        <v>229</v>
      </c>
    </row>
    <row r="17" spans="1:31" ht="32.25" customHeight="1">
      <c r="A17" s="438" t="s">
        <v>210</v>
      </c>
      <c r="B17" s="139" t="s">
        <v>127</v>
      </c>
      <c r="C17" s="140" t="str">
        <f>C16</f>
        <v>ИВТ</v>
      </c>
      <c r="D17" s="141">
        <f>V17</f>
        <v>5</v>
      </c>
      <c r="E17" s="140">
        <f t="shared" si="0"/>
        <v>150</v>
      </c>
      <c r="F17" s="529">
        <f t="shared" si="2"/>
        <v>64</v>
      </c>
      <c r="G17" s="23">
        <f aca="true" t="shared" si="5" ref="G17:I21">16*S17</f>
        <v>32</v>
      </c>
      <c r="H17" s="7">
        <f t="shared" si="5"/>
        <v>32</v>
      </c>
      <c r="I17" s="23">
        <f t="shared" si="5"/>
        <v>0</v>
      </c>
      <c r="J17" s="23">
        <f t="shared" si="3"/>
        <v>86</v>
      </c>
      <c r="K17" s="156"/>
      <c r="L17" s="153"/>
      <c r="M17" s="154"/>
      <c r="N17" s="155"/>
      <c r="O17" s="152"/>
      <c r="P17" s="153"/>
      <c r="Q17" s="154"/>
      <c r="R17" s="155"/>
      <c r="S17" s="152">
        <v>2</v>
      </c>
      <c r="T17" s="153">
        <v>2</v>
      </c>
      <c r="U17" s="154"/>
      <c r="V17" s="155">
        <v>5</v>
      </c>
      <c r="W17" s="156"/>
      <c r="X17" s="153"/>
      <c r="Y17" s="154"/>
      <c r="Z17" s="155"/>
      <c r="AA17" s="156"/>
      <c r="AB17" s="153"/>
      <c r="AC17" s="154"/>
      <c r="AD17" s="157"/>
      <c r="AE17" s="131" t="s">
        <v>229</v>
      </c>
    </row>
    <row r="18" spans="1:31" ht="20.25">
      <c r="A18" s="438" t="s">
        <v>211</v>
      </c>
      <c r="B18" s="147" t="s">
        <v>144</v>
      </c>
      <c r="C18" s="140" t="str">
        <f aca="true" t="shared" si="6" ref="C18:C25">C17</f>
        <v>ИВТ</v>
      </c>
      <c r="D18" s="141">
        <f>V18</f>
        <v>5</v>
      </c>
      <c r="E18" s="140">
        <f aca="true" t="shared" si="7" ref="E18:E26">D18*30</f>
        <v>150</v>
      </c>
      <c r="F18" s="48">
        <f t="shared" si="2"/>
        <v>64</v>
      </c>
      <c r="G18" s="23">
        <f t="shared" si="5"/>
        <v>32</v>
      </c>
      <c r="H18" s="7">
        <f t="shared" si="5"/>
        <v>32</v>
      </c>
      <c r="I18" s="23">
        <f t="shared" si="5"/>
        <v>0</v>
      </c>
      <c r="J18" s="23">
        <f t="shared" si="3"/>
        <v>86</v>
      </c>
      <c r="K18" s="162"/>
      <c r="L18" s="159"/>
      <c r="M18" s="160"/>
      <c r="N18" s="155"/>
      <c r="O18" s="152"/>
      <c r="P18" s="153"/>
      <c r="Q18" s="154"/>
      <c r="R18" s="155"/>
      <c r="S18" s="152">
        <v>2</v>
      </c>
      <c r="T18" s="153">
        <v>2</v>
      </c>
      <c r="U18" s="154"/>
      <c r="V18" s="155">
        <v>5</v>
      </c>
      <c r="W18" s="156"/>
      <c r="X18" s="153"/>
      <c r="Y18" s="154"/>
      <c r="Z18" s="155"/>
      <c r="AA18" s="156"/>
      <c r="AB18" s="153"/>
      <c r="AC18" s="154"/>
      <c r="AD18" s="157"/>
      <c r="AE18" s="131" t="s">
        <v>229</v>
      </c>
    </row>
    <row r="19" spans="1:31" ht="20.25">
      <c r="A19" s="438" t="s">
        <v>212</v>
      </c>
      <c r="B19" s="137" t="s">
        <v>228</v>
      </c>
      <c r="C19" s="140" t="str">
        <f t="shared" si="6"/>
        <v>ИВТ</v>
      </c>
      <c r="D19" s="141">
        <f>V19</f>
        <v>5</v>
      </c>
      <c r="E19" s="142">
        <f t="shared" si="7"/>
        <v>150</v>
      </c>
      <c r="F19" s="48">
        <f t="shared" si="2"/>
        <v>64</v>
      </c>
      <c r="G19" s="23">
        <f t="shared" si="5"/>
        <v>32</v>
      </c>
      <c r="H19" s="7">
        <f t="shared" si="5"/>
        <v>0</v>
      </c>
      <c r="I19" s="23">
        <f t="shared" si="5"/>
        <v>32</v>
      </c>
      <c r="J19" s="23">
        <f t="shared" si="3"/>
        <v>86</v>
      </c>
      <c r="K19" s="162"/>
      <c r="L19" s="159"/>
      <c r="M19" s="160"/>
      <c r="N19" s="161"/>
      <c r="O19" s="158"/>
      <c r="P19" s="159"/>
      <c r="Q19" s="160"/>
      <c r="R19" s="161"/>
      <c r="S19" s="158">
        <v>2</v>
      </c>
      <c r="T19" s="159"/>
      <c r="U19" s="160">
        <v>2</v>
      </c>
      <c r="V19" s="161">
        <v>5</v>
      </c>
      <c r="W19" s="162"/>
      <c r="X19" s="159"/>
      <c r="Y19" s="160"/>
      <c r="Z19" s="161"/>
      <c r="AA19" s="162"/>
      <c r="AB19" s="159"/>
      <c r="AC19" s="160"/>
      <c r="AD19" s="163"/>
      <c r="AE19" s="131" t="s">
        <v>229</v>
      </c>
    </row>
    <row r="20" spans="1:31" ht="35.25" customHeight="1">
      <c r="A20" s="136" t="s">
        <v>213</v>
      </c>
      <c r="B20" s="139" t="s">
        <v>143</v>
      </c>
      <c r="C20" s="140" t="str">
        <f t="shared" si="6"/>
        <v>ИВТ</v>
      </c>
      <c r="D20" s="141">
        <f>V20</f>
        <v>6</v>
      </c>
      <c r="E20" s="142">
        <f t="shared" si="7"/>
        <v>180</v>
      </c>
      <c r="F20" s="17">
        <f t="shared" si="2"/>
        <v>80</v>
      </c>
      <c r="G20" s="23">
        <f t="shared" si="5"/>
        <v>32</v>
      </c>
      <c r="H20" s="7">
        <f t="shared" si="5"/>
        <v>32</v>
      </c>
      <c r="I20" s="23">
        <f t="shared" si="5"/>
        <v>16</v>
      </c>
      <c r="J20" s="23">
        <f t="shared" si="3"/>
        <v>100</v>
      </c>
      <c r="K20" s="162"/>
      <c r="L20" s="159"/>
      <c r="M20" s="160"/>
      <c r="N20" s="132"/>
      <c r="O20" s="162"/>
      <c r="P20" s="159"/>
      <c r="Q20" s="160"/>
      <c r="R20" s="132"/>
      <c r="S20" s="162">
        <v>2</v>
      </c>
      <c r="T20" s="159">
        <v>2</v>
      </c>
      <c r="U20" s="160">
        <v>1</v>
      </c>
      <c r="V20" s="161">
        <v>6</v>
      </c>
      <c r="W20" s="162"/>
      <c r="X20" s="159"/>
      <c r="Y20" s="160"/>
      <c r="Z20" s="161"/>
      <c r="AA20" s="162"/>
      <c r="AB20" s="159"/>
      <c r="AC20" s="160"/>
      <c r="AD20" s="163"/>
      <c r="AE20" s="131" t="s">
        <v>229</v>
      </c>
    </row>
    <row r="21" spans="1:31" ht="21.75" customHeight="1" thickBot="1">
      <c r="A21" s="528" t="s">
        <v>214</v>
      </c>
      <c r="B21" s="185" t="s">
        <v>83</v>
      </c>
      <c r="C21" s="140" t="str">
        <f t="shared" si="6"/>
        <v>ИВТ</v>
      </c>
      <c r="D21" s="145">
        <f>V21</f>
        <v>5</v>
      </c>
      <c r="E21" s="148">
        <f t="shared" si="7"/>
        <v>150</v>
      </c>
      <c r="F21" s="23">
        <f t="shared" si="2"/>
        <v>0</v>
      </c>
      <c r="G21" s="47">
        <f t="shared" si="5"/>
        <v>0</v>
      </c>
      <c r="H21" s="114">
        <f t="shared" si="5"/>
        <v>0</v>
      </c>
      <c r="I21" s="47">
        <f t="shared" si="5"/>
        <v>0</v>
      </c>
      <c r="J21" s="47">
        <f t="shared" si="3"/>
        <v>150</v>
      </c>
      <c r="K21" s="173"/>
      <c r="L21" s="170"/>
      <c r="M21" s="171"/>
      <c r="N21" s="133"/>
      <c r="O21" s="173"/>
      <c r="P21" s="170"/>
      <c r="Q21" s="171"/>
      <c r="R21" s="172"/>
      <c r="S21" s="173"/>
      <c r="T21" s="170"/>
      <c r="U21" s="171"/>
      <c r="V21" s="172">
        <v>5</v>
      </c>
      <c r="W21" s="173"/>
      <c r="X21" s="170"/>
      <c r="Y21" s="171"/>
      <c r="Z21" s="172"/>
      <c r="AA21" s="173"/>
      <c r="AB21" s="170"/>
      <c r="AC21" s="171"/>
      <c r="AD21" s="174"/>
      <c r="AE21" s="131" t="s">
        <v>229</v>
      </c>
    </row>
    <row r="22" spans="1:31" ht="19.5" customHeight="1">
      <c r="A22" s="438" t="s">
        <v>215</v>
      </c>
      <c r="B22" s="147" t="s">
        <v>136</v>
      </c>
      <c r="C22" s="140" t="str">
        <f t="shared" si="6"/>
        <v>ИВТ</v>
      </c>
      <c r="D22" s="536">
        <f>Z22</f>
        <v>6</v>
      </c>
      <c r="E22" s="140">
        <f t="shared" si="7"/>
        <v>180</v>
      </c>
      <c r="F22" s="529">
        <f t="shared" si="2"/>
        <v>64</v>
      </c>
      <c r="G22" s="23">
        <f aca="true" t="shared" si="8" ref="G22:I25">16*W22</f>
        <v>0</v>
      </c>
      <c r="H22" s="7">
        <f t="shared" si="8"/>
        <v>32</v>
      </c>
      <c r="I22" s="23">
        <f t="shared" si="8"/>
        <v>32</v>
      </c>
      <c r="J22" s="23">
        <f t="shared" si="3"/>
        <v>116</v>
      </c>
      <c r="K22" s="156"/>
      <c r="L22" s="153"/>
      <c r="M22" s="154"/>
      <c r="N22" s="468"/>
      <c r="O22" s="152"/>
      <c r="P22" s="153"/>
      <c r="Q22" s="154"/>
      <c r="R22" s="155"/>
      <c r="S22" s="156"/>
      <c r="T22" s="153"/>
      <c r="U22" s="154"/>
      <c r="V22" s="155"/>
      <c r="W22" s="156"/>
      <c r="X22" s="153">
        <v>2</v>
      </c>
      <c r="Y22" s="154">
        <v>2</v>
      </c>
      <c r="Z22" s="155">
        <v>6</v>
      </c>
      <c r="AA22" s="156"/>
      <c r="AB22" s="153"/>
      <c r="AC22" s="154"/>
      <c r="AD22" s="157"/>
      <c r="AE22" s="131" t="s">
        <v>86</v>
      </c>
    </row>
    <row r="23" spans="1:31" ht="16.5" customHeight="1">
      <c r="A23" s="136" t="s">
        <v>216</v>
      </c>
      <c r="B23" s="137" t="s">
        <v>126</v>
      </c>
      <c r="C23" s="140" t="str">
        <f t="shared" si="6"/>
        <v>ИВТ</v>
      </c>
      <c r="D23" s="140">
        <f>Z23</f>
        <v>6</v>
      </c>
      <c r="E23" s="142">
        <f t="shared" si="7"/>
        <v>180</v>
      </c>
      <c r="F23" s="48">
        <f t="shared" si="2"/>
        <v>80</v>
      </c>
      <c r="G23" s="23">
        <f t="shared" si="8"/>
        <v>32</v>
      </c>
      <c r="H23" s="7">
        <f t="shared" si="8"/>
        <v>32</v>
      </c>
      <c r="I23" s="23">
        <f t="shared" si="8"/>
        <v>16</v>
      </c>
      <c r="J23" s="23">
        <f t="shared" si="3"/>
        <v>100</v>
      </c>
      <c r="K23" s="162"/>
      <c r="L23" s="159"/>
      <c r="M23" s="160"/>
      <c r="N23" s="132"/>
      <c r="O23" s="162"/>
      <c r="P23" s="159"/>
      <c r="Q23" s="160"/>
      <c r="R23" s="132"/>
      <c r="S23" s="162"/>
      <c r="T23" s="159"/>
      <c r="U23" s="160"/>
      <c r="V23" s="161"/>
      <c r="W23" s="162">
        <v>2</v>
      </c>
      <c r="X23" s="159">
        <v>2</v>
      </c>
      <c r="Y23" s="160">
        <v>1</v>
      </c>
      <c r="Z23" s="161">
        <v>6</v>
      </c>
      <c r="AA23" s="162"/>
      <c r="AB23" s="159"/>
      <c r="AC23" s="160"/>
      <c r="AD23" s="163"/>
      <c r="AE23" s="131" t="s">
        <v>86</v>
      </c>
    </row>
    <row r="24" spans="1:31" ht="16.5" customHeight="1">
      <c r="A24" s="438" t="s">
        <v>217</v>
      </c>
      <c r="B24" s="439" t="s">
        <v>153</v>
      </c>
      <c r="C24" s="140" t="str">
        <f t="shared" si="6"/>
        <v>ИВТ</v>
      </c>
      <c r="D24" s="140">
        <f>Z24</f>
        <v>6</v>
      </c>
      <c r="E24" s="440">
        <f t="shared" si="7"/>
        <v>180</v>
      </c>
      <c r="F24" s="48">
        <f t="shared" si="2"/>
        <v>80</v>
      </c>
      <c r="G24" s="23">
        <f t="shared" si="8"/>
        <v>32</v>
      </c>
      <c r="H24" s="7">
        <f t="shared" si="8"/>
        <v>32</v>
      </c>
      <c r="I24" s="23">
        <f t="shared" si="8"/>
        <v>16</v>
      </c>
      <c r="J24" s="23">
        <f t="shared" si="3"/>
        <v>100</v>
      </c>
      <c r="K24" s="443"/>
      <c r="L24" s="444"/>
      <c r="M24" s="445"/>
      <c r="N24" s="446"/>
      <c r="O24" s="443"/>
      <c r="P24" s="444"/>
      <c r="Q24" s="445"/>
      <c r="R24" s="446"/>
      <c r="S24" s="443"/>
      <c r="T24" s="444"/>
      <c r="U24" s="445"/>
      <c r="V24" s="195"/>
      <c r="W24" s="443">
        <v>2</v>
      </c>
      <c r="X24" s="444">
        <v>2</v>
      </c>
      <c r="Y24" s="445">
        <v>1</v>
      </c>
      <c r="Z24" s="195">
        <v>6</v>
      </c>
      <c r="AA24" s="443"/>
      <c r="AB24" s="444"/>
      <c r="AC24" s="445"/>
      <c r="AD24" s="447"/>
      <c r="AE24" s="448" t="s">
        <v>229</v>
      </c>
    </row>
    <row r="25" spans="1:31" ht="17.25" customHeight="1" thickBot="1">
      <c r="A25" s="438" t="s">
        <v>218</v>
      </c>
      <c r="B25" s="187" t="s">
        <v>123</v>
      </c>
      <c r="C25" s="140" t="str">
        <f t="shared" si="6"/>
        <v>ИВТ</v>
      </c>
      <c r="D25" s="145">
        <f>Z25</f>
        <v>6</v>
      </c>
      <c r="E25" s="148">
        <f t="shared" si="7"/>
        <v>180</v>
      </c>
      <c r="F25" s="48">
        <f t="shared" si="2"/>
        <v>80</v>
      </c>
      <c r="G25" s="530">
        <f t="shared" si="8"/>
        <v>32</v>
      </c>
      <c r="H25" s="416">
        <f t="shared" si="8"/>
        <v>32</v>
      </c>
      <c r="I25" s="530">
        <f t="shared" si="8"/>
        <v>16</v>
      </c>
      <c r="J25" s="533">
        <f t="shared" si="3"/>
        <v>100</v>
      </c>
      <c r="K25" s="173"/>
      <c r="L25" s="170"/>
      <c r="M25" s="171"/>
      <c r="N25" s="133"/>
      <c r="O25" s="173"/>
      <c r="P25" s="170"/>
      <c r="Q25" s="171"/>
      <c r="R25" s="133"/>
      <c r="S25" s="173"/>
      <c r="T25" s="170"/>
      <c r="U25" s="171"/>
      <c r="V25" s="172"/>
      <c r="W25" s="173">
        <v>2</v>
      </c>
      <c r="X25" s="170">
        <v>2</v>
      </c>
      <c r="Y25" s="171">
        <v>1</v>
      </c>
      <c r="Z25" s="172">
        <v>6</v>
      </c>
      <c r="AA25" s="173"/>
      <c r="AB25" s="170"/>
      <c r="AC25" s="171"/>
      <c r="AD25" s="174"/>
      <c r="AE25" s="133" t="s">
        <v>86</v>
      </c>
    </row>
    <row r="26" spans="1:31" ht="15" customHeight="1" thickBot="1">
      <c r="A26" s="535" t="s">
        <v>219</v>
      </c>
      <c r="B26" s="188" t="s">
        <v>84</v>
      </c>
      <c r="C26" s="140"/>
      <c r="D26" s="141">
        <v>6</v>
      </c>
      <c r="E26" s="140">
        <f t="shared" si="7"/>
        <v>180</v>
      </c>
      <c r="F26" s="531"/>
      <c r="G26" s="531"/>
      <c r="H26" s="532"/>
      <c r="I26" s="531"/>
      <c r="J26" s="531"/>
      <c r="K26" s="156"/>
      <c r="L26" s="153"/>
      <c r="M26" s="154"/>
      <c r="N26" s="131"/>
      <c r="O26" s="156"/>
      <c r="P26" s="153"/>
      <c r="Q26" s="154"/>
      <c r="R26" s="131"/>
      <c r="S26" s="156"/>
      <c r="T26" s="153"/>
      <c r="U26" s="154"/>
      <c r="V26" s="155"/>
      <c r="W26" s="156"/>
      <c r="X26" s="153"/>
      <c r="Y26" s="154"/>
      <c r="Z26" s="155"/>
      <c r="AA26" s="156"/>
      <c r="AB26" s="153"/>
      <c r="AC26" s="154"/>
      <c r="AD26" s="157">
        <v>6</v>
      </c>
      <c r="AE26" s="131" t="s">
        <v>85</v>
      </c>
    </row>
    <row r="27" spans="1:31" ht="15" customHeight="1" thickBot="1">
      <c r="A27" s="30"/>
      <c r="B27" s="31" t="s">
        <v>16</v>
      </c>
      <c r="C27" s="32"/>
      <c r="D27" s="32">
        <f>SUM(D6:D26)</f>
        <v>108</v>
      </c>
      <c r="E27" s="33">
        <f>D27*30</f>
        <v>3240</v>
      </c>
      <c r="F27" s="32"/>
      <c r="G27" s="32"/>
      <c r="H27" s="34"/>
      <c r="I27" s="34"/>
      <c r="J27" s="32"/>
      <c r="K27" s="39">
        <f aca="true" t="shared" si="9" ref="K27:AD27">SUM(K6:K26)</f>
        <v>10</v>
      </c>
      <c r="L27" s="35">
        <f t="shared" si="9"/>
        <v>8</v>
      </c>
      <c r="M27" s="484">
        <f t="shared" si="9"/>
        <v>2</v>
      </c>
      <c r="N27" s="32">
        <f t="shared" si="9"/>
        <v>26</v>
      </c>
      <c r="O27" s="34">
        <f t="shared" si="9"/>
        <v>10</v>
      </c>
      <c r="P27" s="35">
        <f t="shared" si="9"/>
        <v>10</v>
      </c>
      <c r="Q27" s="33">
        <f t="shared" si="9"/>
        <v>1</v>
      </c>
      <c r="R27" s="32">
        <f t="shared" si="9"/>
        <v>26</v>
      </c>
      <c r="S27" s="34">
        <f t="shared" si="9"/>
        <v>8</v>
      </c>
      <c r="T27" s="35">
        <f t="shared" si="9"/>
        <v>6</v>
      </c>
      <c r="U27" s="33">
        <f t="shared" si="9"/>
        <v>3</v>
      </c>
      <c r="V27" s="32">
        <f t="shared" si="9"/>
        <v>26</v>
      </c>
      <c r="W27" s="34">
        <f t="shared" si="9"/>
        <v>6</v>
      </c>
      <c r="X27" s="35">
        <f t="shared" si="9"/>
        <v>8</v>
      </c>
      <c r="Y27" s="33">
        <f t="shared" si="9"/>
        <v>5</v>
      </c>
      <c r="Z27" s="32">
        <f t="shared" si="9"/>
        <v>24</v>
      </c>
      <c r="AA27" s="34">
        <f t="shared" si="9"/>
        <v>0</v>
      </c>
      <c r="AB27" s="35">
        <f t="shared" si="9"/>
        <v>0</v>
      </c>
      <c r="AC27" s="33">
        <f t="shared" si="9"/>
        <v>0</v>
      </c>
      <c r="AD27" s="32">
        <f t="shared" si="9"/>
        <v>6</v>
      </c>
      <c r="AE27" s="52"/>
    </row>
    <row r="28" spans="1:31" ht="16.5" customHeight="1">
      <c r="A28" s="40"/>
      <c r="B28" s="10" t="s">
        <v>17</v>
      </c>
      <c r="C28" s="10"/>
      <c r="D28" s="21"/>
      <c r="E28" s="7"/>
      <c r="F28" s="362"/>
      <c r="G28" s="10"/>
      <c r="H28" s="10"/>
      <c r="I28" s="10"/>
      <c r="J28" s="6"/>
      <c r="K28" s="22"/>
      <c r="L28" s="36"/>
      <c r="M28" s="485"/>
      <c r="N28" s="10"/>
      <c r="O28" s="79"/>
      <c r="P28" s="194"/>
      <c r="Q28" s="9"/>
      <c r="R28" s="10"/>
      <c r="S28" s="8"/>
      <c r="T28" s="194"/>
      <c r="U28" s="9"/>
      <c r="V28" s="10"/>
      <c r="W28" s="79"/>
      <c r="X28" s="194"/>
      <c r="Y28" s="9"/>
      <c r="Z28" s="10"/>
      <c r="AA28" s="79"/>
      <c r="AB28" s="194"/>
      <c r="AC28" s="9"/>
      <c r="AD28" s="10"/>
      <c r="AE28" s="6"/>
    </row>
    <row r="29" spans="1:31" ht="16.5" customHeight="1">
      <c r="A29" s="136" t="s">
        <v>220</v>
      </c>
      <c r="B29" s="137" t="s">
        <v>132</v>
      </c>
      <c r="C29" s="140" t="s">
        <v>64</v>
      </c>
      <c r="D29" s="143">
        <v>2</v>
      </c>
      <c r="E29" s="146">
        <f>D29*30</f>
        <v>60</v>
      </c>
      <c r="F29" s="200">
        <f aca="true" t="shared" si="10" ref="F29:F37">SUM(G29:I29)</f>
        <v>48</v>
      </c>
      <c r="G29" s="523">
        <f>16*K29</f>
        <v>0</v>
      </c>
      <c r="H29" s="524">
        <f>L29*16</f>
        <v>0</v>
      </c>
      <c r="I29" s="523">
        <f>M29*16</f>
        <v>48</v>
      </c>
      <c r="J29" s="17">
        <f aca="true" t="shared" si="11" ref="J29:J37">E29-F29</f>
        <v>12</v>
      </c>
      <c r="K29" s="181"/>
      <c r="L29" s="179"/>
      <c r="M29" s="180">
        <v>3</v>
      </c>
      <c r="N29" s="155">
        <v>2</v>
      </c>
      <c r="O29" s="156"/>
      <c r="P29" s="153"/>
      <c r="Q29" s="154"/>
      <c r="R29" s="155"/>
      <c r="S29" s="191"/>
      <c r="T29" s="192"/>
      <c r="U29" s="193"/>
      <c r="V29" s="155"/>
      <c r="W29" s="176"/>
      <c r="X29" s="177"/>
      <c r="Y29" s="178"/>
      <c r="Z29" s="155"/>
      <c r="AA29" s="176"/>
      <c r="AB29" s="177"/>
      <c r="AC29" s="178"/>
      <c r="AD29" s="155"/>
      <c r="AE29" s="189" t="s">
        <v>87</v>
      </c>
    </row>
    <row r="30" spans="1:31" ht="15" customHeight="1">
      <c r="A30" s="136" t="s">
        <v>190</v>
      </c>
      <c r="B30" s="137" t="s">
        <v>80</v>
      </c>
      <c r="C30" s="540" t="s">
        <v>66</v>
      </c>
      <c r="D30" s="143">
        <v>2</v>
      </c>
      <c r="E30" s="142">
        <f>D30*30</f>
        <v>60</v>
      </c>
      <c r="F30" s="541">
        <f>SUM(G30:I30)</f>
        <v>32</v>
      </c>
      <c r="G30" s="523">
        <f>16*K30</f>
        <v>16</v>
      </c>
      <c r="H30" s="524">
        <f>L30*16</f>
        <v>0</v>
      </c>
      <c r="I30" s="523">
        <f>M30*16</f>
        <v>16</v>
      </c>
      <c r="J30" s="541">
        <f>E30-F30</f>
        <v>28</v>
      </c>
      <c r="K30" s="542">
        <v>1</v>
      </c>
      <c r="L30" s="543"/>
      <c r="M30" s="544">
        <v>1</v>
      </c>
      <c r="N30" s="142">
        <v>2</v>
      </c>
      <c r="O30" s="282"/>
      <c r="P30" s="283"/>
      <c r="Q30" s="284"/>
      <c r="R30" s="285"/>
      <c r="S30" s="282"/>
      <c r="T30" s="283"/>
      <c r="U30" s="284"/>
      <c r="V30" s="285"/>
      <c r="W30" s="305"/>
      <c r="X30" s="306"/>
      <c r="Y30" s="307"/>
      <c r="Z30" s="221"/>
      <c r="AA30" s="305"/>
      <c r="AB30" s="306"/>
      <c r="AC30" s="436"/>
      <c r="AD30" s="426"/>
      <c r="AE30" s="308" t="s">
        <v>87</v>
      </c>
    </row>
    <row r="31" spans="1:31" ht="16.5" customHeight="1">
      <c r="A31" s="136" t="s">
        <v>193</v>
      </c>
      <c r="B31" s="137" t="s">
        <v>81</v>
      </c>
      <c r="C31" s="540" t="s">
        <v>66</v>
      </c>
      <c r="D31" s="143">
        <v>4</v>
      </c>
      <c r="E31" s="146">
        <f aca="true" t="shared" si="12" ref="E31:E37">D31*30</f>
        <v>120</v>
      </c>
      <c r="F31" s="413">
        <f t="shared" si="10"/>
        <v>48</v>
      </c>
      <c r="G31" s="523">
        <f>16*K31</f>
        <v>16</v>
      </c>
      <c r="H31" s="524">
        <f>16*L31</f>
        <v>32</v>
      </c>
      <c r="I31" s="523">
        <f>M31*16</f>
        <v>0</v>
      </c>
      <c r="J31" s="17">
        <f t="shared" si="11"/>
        <v>72</v>
      </c>
      <c r="K31" s="11">
        <v>1</v>
      </c>
      <c r="L31" s="12">
        <v>2</v>
      </c>
      <c r="M31" s="13"/>
      <c r="N31" s="226">
        <v>2</v>
      </c>
      <c r="O31" s="11"/>
      <c r="P31" s="12"/>
      <c r="Q31" s="13"/>
      <c r="R31" s="19"/>
      <c r="S31" s="11"/>
      <c r="T31" s="12"/>
      <c r="U31" s="13"/>
      <c r="V31" s="19"/>
      <c r="W31" s="11"/>
      <c r="X31" s="12"/>
      <c r="Y31" s="13"/>
      <c r="Z31" s="19"/>
      <c r="AA31" s="181"/>
      <c r="AB31" s="179"/>
      <c r="AC31" s="180"/>
      <c r="AD31" s="161"/>
      <c r="AE31" s="189" t="s">
        <v>87</v>
      </c>
    </row>
    <row r="32" spans="1:31" ht="20.25">
      <c r="A32" s="136" t="s">
        <v>221</v>
      </c>
      <c r="B32" s="137" t="s">
        <v>158</v>
      </c>
      <c r="C32" s="140" t="s">
        <v>95</v>
      </c>
      <c r="D32" s="143">
        <f>R32</f>
        <v>4</v>
      </c>
      <c r="E32" s="146">
        <f t="shared" si="12"/>
        <v>120</v>
      </c>
      <c r="F32" s="200">
        <f t="shared" si="10"/>
        <v>64</v>
      </c>
      <c r="G32" s="523">
        <f aca="true" t="shared" si="13" ref="G32:I33">16*O32</f>
        <v>32</v>
      </c>
      <c r="H32" s="524">
        <f t="shared" si="13"/>
        <v>32</v>
      </c>
      <c r="I32" s="523">
        <f t="shared" si="13"/>
        <v>0</v>
      </c>
      <c r="J32" s="17">
        <f t="shared" si="11"/>
        <v>56</v>
      </c>
      <c r="K32" s="11"/>
      <c r="L32" s="12"/>
      <c r="M32" s="13"/>
      <c r="N32" s="132"/>
      <c r="O32" s="11">
        <v>2</v>
      </c>
      <c r="P32" s="12">
        <v>2</v>
      </c>
      <c r="Q32" s="13"/>
      <c r="R32" s="19">
        <v>4</v>
      </c>
      <c r="S32" s="11"/>
      <c r="T32" s="12"/>
      <c r="U32" s="13"/>
      <c r="V32" s="19"/>
      <c r="W32" s="11"/>
      <c r="X32" s="12"/>
      <c r="Y32" s="13"/>
      <c r="Z32" s="19"/>
      <c r="AA32" s="182"/>
      <c r="AB32" s="183"/>
      <c r="AC32" s="184"/>
      <c r="AD32" s="175"/>
      <c r="AE32" s="189" t="s">
        <v>87</v>
      </c>
    </row>
    <row r="33" spans="1:31" ht="22.5" customHeight="1">
      <c r="A33" s="136" t="s">
        <v>205</v>
      </c>
      <c r="B33" s="137" t="s">
        <v>159</v>
      </c>
      <c r="C33" s="140" t="s">
        <v>95</v>
      </c>
      <c r="D33" s="143">
        <f>R33</f>
        <v>4</v>
      </c>
      <c r="E33" s="146">
        <f t="shared" si="12"/>
        <v>120</v>
      </c>
      <c r="F33" s="413">
        <f t="shared" si="10"/>
        <v>64</v>
      </c>
      <c r="G33" s="525">
        <f t="shared" si="13"/>
        <v>32</v>
      </c>
      <c r="H33" s="526">
        <f t="shared" si="13"/>
        <v>32</v>
      </c>
      <c r="I33" s="525">
        <f t="shared" si="13"/>
        <v>0</v>
      </c>
      <c r="J33" s="17">
        <f t="shared" si="11"/>
        <v>56</v>
      </c>
      <c r="K33" s="11"/>
      <c r="L33" s="12"/>
      <c r="M33" s="13"/>
      <c r="N33" s="132"/>
      <c r="O33" s="11">
        <v>2</v>
      </c>
      <c r="P33" s="12">
        <v>2</v>
      </c>
      <c r="Q33" s="13"/>
      <c r="R33" s="19">
        <v>4</v>
      </c>
      <c r="S33" s="11"/>
      <c r="T33" s="12"/>
      <c r="U33" s="13"/>
      <c r="V33" s="19"/>
      <c r="W33" s="162"/>
      <c r="X33" s="159"/>
      <c r="Y33" s="160"/>
      <c r="Z33" s="161"/>
      <c r="AA33" s="181"/>
      <c r="AB33" s="179"/>
      <c r="AC33" s="180"/>
      <c r="AD33" s="161"/>
      <c r="AE33" s="189" t="s">
        <v>87</v>
      </c>
    </row>
    <row r="34" spans="1:31" ht="20.25">
      <c r="A34" s="136" t="s">
        <v>222</v>
      </c>
      <c r="B34" s="462" t="s">
        <v>151</v>
      </c>
      <c r="C34" s="140" t="s">
        <v>95</v>
      </c>
      <c r="D34" s="441">
        <v>4</v>
      </c>
      <c r="E34" s="450">
        <f t="shared" si="12"/>
        <v>120</v>
      </c>
      <c r="F34" s="442">
        <f t="shared" si="10"/>
        <v>64</v>
      </c>
      <c r="G34" s="523">
        <f aca="true" t="shared" si="14" ref="G34:I37">16*S34</f>
        <v>32</v>
      </c>
      <c r="H34" s="524">
        <f t="shared" si="14"/>
        <v>32</v>
      </c>
      <c r="I34" s="523">
        <f t="shared" si="14"/>
        <v>0</v>
      </c>
      <c r="J34" s="48">
        <f t="shared" si="11"/>
        <v>56</v>
      </c>
      <c r="K34" s="73"/>
      <c r="L34" s="72"/>
      <c r="M34" s="149"/>
      <c r="N34" s="446"/>
      <c r="O34" s="73"/>
      <c r="P34" s="72"/>
      <c r="Q34" s="149"/>
      <c r="R34" s="150"/>
      <c r="S34" s="73">
        <v>2</v>
      </c>
      <c r="T34" s="72">
        <v>2</v>
      </c>
      <c r="U34" s="149"/>
      <c r="V34" s="150">
        <v>4</v>
      </c>
      <c r="W34" s="443"/>
      <c r="X34" s="444"/>
      <c r="Y34" s="160"/>
      <c r="Z34" s="161"/>
      <c r="AA34" s="181"/>
      <c r="AB34" s="179"/>
      <c r="AC34" s="180"/>
      <c r="AD34" s="161"/>
      <c r="AE34" s="189" t="s">
        <v>87</v>
      </c>
    </row>
    <row r="35" spans="1:31" ht="18.75" customHeight="1">
      <c r="A35" s="136" t="s">
        <v>223</v>
      </c>
      <c r="B35" s="449" t="s">
        <v>154</v>
      </c>
      <c r="C35" s="140" t="s">
        <v>95</v>
      </c>
      <c r="D35" s="441">
        <v>4</v>
      </c>
      <c r="E35" s="450">
        <f t="shared" si="12"/>
        <v>120</v>
      </c>
      <c r="F35" s="442">
        <f t="shared" si="10"/>
        <v>64</v>
      </c>
      <c r="G35" s="525">
        <f t="shared" si="14"/>
        <v>32</v>
      </c>
      <c r="H35" s="526">
        <f t="shared" si="14"/>
        <v>32</v>
      </c>
      <c r="I35" s="525">
        <f t="shared" si="14"/>
        <v>0</v>
      </c>
      <c r="J35" s="48">
        <f t="shared" si="11"/>
        <v>56</v>
      </c>
      <c r="K35" s="73"/>
      <c r="L35" s="72"/>
      <c r="M35" s="149"/>
      <c r="N35" s="446"/>
      <c r="O35" s="73"/>
      <c r="P35" s="72"/>
      <c r="Q35" s="149"/>
      <c r="R35" s="150"/>
      <c r="S35" s="73">
        <v>2</v>
      </c>
      <c r="T35" s="149">
        <v>2</v>
      </c>
      <c r="U35" s="149"/>
      <c r="V35" s="150">
        <v>4</v>
      </c>
      <c r="W35" s="158"/>
      <c r="X35" s="444"/>
      <c r="Y35" s="472"/>
      <c r="Z35" s="195"/>
      <c r="AA35" s="467"/>
      <c r="AB35" s="196"/>
      <c r="AC35" s="479"/>
      <c r="AD35" s="478"/>
      <c r="AE35" s="197" t="s">
        <v>87</v>
      </c>
    </row>
    <row r="36" spans="1:31" ht="18.75" customHeight="1">
      <c r="A36" s="463" t="s">
        <v>224</v>
      </c>
      <c r="B36" s="151" t="s">
        <v>160</v>
      </c>
      <c r="C36" s="142" t="s">
        <v>68</v>
      </c>
      <c r="D36" s="142">
        <v>5</v>
      </c>
      <c r="E36" s="142">
        <f t="shared" si="12"/>
        <v>150</v>
      </c>
      <c r="F36" s="442">
        <f t="shared" si="10"/>
        <v>64</v>
      </c>
      <c r="G36" s="527">
        <f>16*W36</f>
        <v>32</v>
      </c>
      <c r="H36" s="526">
        <f t="shared" si="14"/>
        <v>0</v>
      </c>
      <c r="I36" s="527">
        <f>16*Y36</f>
        <v>32</v>
      </c>
      <c r="J36" s="48">
        <f t="shared" si="11"/>
        <v>86</v>
      </c>
      <c r="K36" s="413"/>
      <c r="L36" s="13"/>
      <c r="M36" s="13"/>
      <c r="N36" s="132"/>
      <c r="O36" s="466"/>
      <c r="P36" s="11"/>
      <c r="Q36" s="414"/>
      <c r="R36" s="19"/>
      <c r="S36" s="466"/>
      <c r="T36" s="18"/>
      <c r="U36" s="473"/>
      <c r="V36" s="475"/>
      <c r="W36" s="158">
        <v>2</v>
      </c>
      <c r="X36" s="162"/>
      <c r="Y36" s="189">
        <v>2</v>
      </c>
      <c r="Z36" s="161">
        <v>5</v>
      </c>
      <c r="AA36" s="181"/>
      <c r="AB36" s="179"/>
      <c r="AC36" s="479"/>
      <c r="AD36" s="195"/>
      <c r="AE36" s="197" t="s">
        <v>87</v>
      </c>
    </row>
    <row r="37" spans="1:31" ht="18.75" customHeight="1">
      <c r="A37" s="463" t="s">
        <v>225</v>
      </c>
      <c r="B37" s="464" t="s">
        <v>155</v>
      </c>
      <c r="C37" s="140" t="s">
        <v>232</v>
      </c>
      <c r="D37" s="140">
        <v>5</v>
      </c>
      <c r="E37" s="140">
        <f t="shared" si="12"/>
        <v>150</v>
      </c>
      <c r="F37" s="442">
        <f t="shared" si="10"/>
        <v>64</v>
      </c>
      <c r="G37" s="527">
        <f>16*W37</f>
        <v>32</v>
      </c>
      <c r="H37" s="526">
        <f t="shared" si="14"/>
        <v>0</v>
      </c>
      <c r="I37" s="527">
        <f>16*Y37</f>
        <v>32</v>
      </c>
      <c r="J37" s="48">
        <f t="shared" si="11"/>
        <v>86</v>
      </c>
      <c r="K37" s="466"/>
      <c r="L37" s="7"/>
      <c r="M37" s="13"/>
      <c r="N37" s="132"/>
      <c r="O37" s="123"/>
      <c r="P37" s="12"/>
      <c r="Q37" s="465"/>
      <c r="R37" s="21"/>
      <c r="S37" s="123"/>
      <c r="T37" s="13"/>
      <c r="U37" s="473"/>
      <c r="V37" s="476"/>
      <c r="W37" s="474">
        <v>2</v>
      </c>
      <c r="X37" s="159"/>
      <c r="Y37" s="197">
        <v>2</v>
      </c>
      <c r="Z37" s="155">
        <v>5</v>
      </c>
      <c r="AA37" s="477"/>
      <c r="AB37" s="179"/>
      <c r="AC37" s="480"/>
      <c r="AD37" s="161"/>
      <c r="AE37" s="197" t="s">
        <v>87</v>
      </c>
    </row>
    <row r="38" spans="1:31" ht="18" customHeight="1" thickBot="1">
      <c r="A38" s="451"/>
      <c r="B38" s="452" t="s">
        <v>18</v>
      </c>
      <c r="C38" s="453"/>
      <c r="D38" s="360">
        <f>N38+R38+V38+Z38</f>
        <v>17</v>
      </c>
      <c r="E38" s="453">
        <f>D38*30</f>
        <v>510</v>
      </c>
      <c r="F38" s="360"/>
      <c r="G38" s="360"/>
      <c r="H38" s="360"/>
      <c r="I38" s="482"/>
      <c r="J38" s="483"/>
      <c r="K38" s="454"/>
      <c r="L38" s="455"/>
      <c r="M38" s="456"/>
      <c r="N38" s="358">
        <v>4</v>
      </c>
      <c r="O38" s="454"/>
      <c r="P38" s="455"/>
      <c r="Q38" s="456"/>
      <c r="R38" s="361">
        <v>4</v>
      </c>
      <c r="S38" s="454"/>
      <c r="T38" s="455"/>
      <c r="U38" s="456"/>
      <c r="V38" s="361">
        <v>4</v>
      </c>
      <c r="W38" s="457"/>
      <c r="X38" s="458"/>
      <c r="Y38" s="471"/>
      <c r="Z38" s="470">
        <v>5</v>
      </c>
      <c r="AA38" s="459"/>
      <c r="AB38" s="469"/>
      <c r="AC38" s="460"/>
      <c r="AD38" s="470"/>
      <c r="AE38" s="461" t="s">
        <v>87</v>
      </c>
    </row>
    <row r="39" spans="1:31" ht="21" hidden="1" thickBot="1">
      <c r="A39" s="37"/>
      <c r="B39" s="15"/>
      <c r="C39" s="76"/>
      <c r="D39" s="77"/>
      <c r="E39" s="78"/>
      <c r="F39" s="17"/>
      <c r="G39" s="18"/>
      <c r="H39" s="17"/>
      <c r="I39" s="19"/>
      <c r="J39" s="17"/>
      <c r="K39" s="11"/>
      <c r="L39" s="12"/>
      <c r="M39" s="57"/>
      <c r="N39" s="17"/>
      <c r="O39" s="11"/>
      <c r="P39" s="12"/>
      <c r="Q39" s="57"/>
      <c r="R39" s="17"/>
      <c r="S39" s="11"/>
      <c r="T39" s="12"/>
      <c r="U39" s="57"/>
      <c r="V39" s="17"/>
      <c r="W39" s="85"/>
      <c r="X39" s="74"/>
      <c r="Y39" s="87"/>
      <c r="Z39" s="89"/>
      <c r="AA39" s="85"/>
      <c r="AB39" s="74"/>
      <c r="AC39" s="87"/>
      <c r="AD39" s="89"/>
      <c r="AE39" s="519"/>
    </row>
    <row r="40" spans="1:31" ht="21" hidden="1" thickBot="1">
      <c r="A40" s="37"/>
      <c r="B40" s="15"/>
      <c r="C40" s="76"/>
      <c r="D40" s="77"/>
      <c r="E40" s="78"/>
      <c r="F40" s="17"/>
      <c r="G40" s="18"/>
      <c r="H40" s="17"/>
      <c r="I40" s="19"/>
      <c r="J40" s="17"/>
      <c r="K40" s="11"/>
      <c r="L40" s="12"/>
      <c r="M40" s="57"/>
      <c r="N40" s="487"/>
      <c r="O40" s="84"/>
      <c r="P40" s="75"/>
      <c r="Q40" s="57"/>
      <c r="R40" s="17"/>
      <c r="S40" s="11"/>
      <c r="T40" s="12"/>
      <c r="U40" s="57"/>
      <c r="V40" s="17"/>
      <c r="W40" s="85"/>
      <c r="X40" s="74"/>
      <c r="Y40" s="87"/>
      <c r="Z40" s="89"/>
      <c r="AA40" s="85"/>
      <c r="AB40" s="74"/>
      <c r="AC40" s="87"/>
      <c r="AD40" s="89"/>
      <c r="AE40" s="519"/>
    </row>
    <row r="41" spans="1:31" ht="21" hidden="1" thickBot="1">
      <c r="A41" s="37"/>
      <c r="B41" s="15"/>
      <c r="C41" s="76"/>
      <c r="D41" s="77"/>
      <c r="E41" s="78"/>
      <c r="F41" s="17"/>
      <c r="G41" s="18"/>
      <c r="H41" s="17"/>
      <c r="I41" s="19"/>
      <c r="J41" s="17"/>
      <c r="K41" s="11"/>
      <c r="L41" s="12"/>
      <c r="M41" s="57"/>
      <c r="N41" s="488"/>
      <c r="O41" s="11"/>
      <c r="P41" s="12"/>
      <c r="Q41" s="57"/>
      <c r="R41" s="17"/>
      <c r="S41" s="11"/>
      <c r="T41" s="12"/>
      <c r="U41" s="57"/>
      <c r="V41" s="17"/>
      <c r="W41" s="85"/>
      <c r="X41" s="74"/>
      <c r="Y41" s="87"/>
      <c r="Z41" s="89"/>
      <c r="AA41" s="85"/>
      <c r="AB41" s="74"/>
      <c r="AC41" s="87"/>
      <c r="AD41" s="89"/>
      <c r="AE41" s="519"/>
    </row>
    <row r="42" spans="1:31" ht="21" hidden="1" thickBot="1">
      <c r="A42" s="37"/>
      <c r="B42" s="15"/>
      <c r="C42" s="76"/>
      <c r="D42" s="77"/>
      <c r="E42" s="78"/>
      <c r="F42" s="17"/>
      <c r="G42" s="18"/>
      <c r="H42" s="17"/>
      <c r="I42" s="19"/>
      <c r="J42" s="17"/>
      <c r="K42" s="11"/>
      <c r="L42" s="12"/>
      <c r="M42" s="57"/>
      <c r="N42" s="17"/>
      <c r="O42" s="11"/>
      <c r="P42" s="12"/>
      <c r="Q42" s="57"/>
      <c r="R42" s="17"/>
      <c r="S42" s="11"/>
      <c r="T42" s="12"/>
      <c r="U42" s="57"/>
      <c r="V42" s="17"/>
      <c r="W42" s="85"/>
      <c r="X42" s="74"/>
      <c r="Y42" s="87"/>
      <c r="Z42" s="89"/>
      <c r="AA42" s="85"/>
      <c r="AB42" s="74"/>
      <c r="AC42" s="87"/>
      <c r="AD42" s="89"/>
      <c r="AE42" s="519"/>
    </row>
    <row r="43" spans="1:31" ht="21" hidden="1" thickBot="1">
      <c r="A43" s="37"/>
      <c r="B43" s="15"/>
      <c r="C43" s="76"/>
      <c r="D43" s="77"/>
      <c r="E43" s="78"/>
      <c r="F43" s="17"/>
      <c r="G43" s="18"/>
      <c r="H43" s="17"/>
      <c r="I43" s="19"/>
      <c r="J43" s="17"/>
      <c r="K43" s="11"/>
      <c r="L43" s="12"/>
      <c r="M43" s="57"/>
      <c r="N43" s="17"/>
      <c r="O43" s="11"/>
      <c r="P43" s="12"/>
      <c r="Q43" s="57"/>
      <c r="R43" s="17"/>
      <c r="S43" s="11"/>
      <c r="T43" s="12"/>
      <c r="U43" s="57"/>
      <c r="V43" s="17"/>
      <c r="W43" s="85"/>
      <c r="X43" s="74"/>
      <c r="Y43" s="87"/>
      <c r="Z43" s="89"/>
      <c r="AA43" s="85"/>
      <c r="AB43" s="74"/>
      <c r="AC43" s="87"/>
      <c r="AD43" s="89"/>
      <c r="AE43" s="519"/>
    </row>
    <row r="44" spans="1:31" ht="21" hidden="1" thickBot="1">
      <c r="A44" s="37"/>
      <c r="B44" s="15"/>
      <c r="C44" s="370"/>
      <c r="D44" s="371"/>
      <c r="E44" s="372"/>
      <c r="F44" s="48"/>
      <c r="G44" s="26"/>
      <c r="H44" s="48"/>
      <c r="I44" s="150"/>
      <c r="J44" s="48"/>
      <c r="K44" s="73"/>
      <c r="L44" s="72"/>
      <c r="M44" s="373"/>
      <c r="N44" s="48"/>
      <c r="O44" s="73"/>
      <c r="P44" s="72"/>
      <c r="Q44" s="373"/>
      <c r="R44" s="48"/>
      <c r="S44" s="73"/>
      <c r="T44" s="72"/>
      <c r="U44" s="373"/>
      <c r="V44" s="48"/>
      <c r="W44" s="86"/>
      <c r="X44" s="80"/>
      <c r="Y44" s="88"/>
      <c r="Z44" s="374"/>
      <c r="AA44" s="86"/>
      <c r="AB44" s="80"/>
      <c r="AC44" s="88"/>
      <c r="AD44" s="374"/>
      <c r="AE44" s="520"/>
    </row>
    <row r="45" spans="1:95" s="60" customFormat="1" ht="15.75" customHeight="1" thickBot="1">
      <c r="A45" s="82" t="s">
        <v>161</v>
      </c>
      <c r="B45" s="377" t="s">
        <v>92</v>
      </c>
      <c r="C45" s="375"/>
      <c r="D45" s="394">
        <f>AD45</f>
        <v>25</v>
      </c>
      <c r="E45" s="366">
        <f>D45*30</f>
        <v>750</v>
      </c>
      <c r="F45" s="367"/>
      <c r="G45" s="368"/>
      <c r="H45" s="367"/>
      <c r="I45" s="394"/>
      <c r="J45" s="367"/>
      <c r="K45" s="481"/>
      <c r="L45" s="378"/>
      <c r="M45" s="486"/>
      <c r="N45" s="199"/>
      <c r="O45" s="198"/>
      <c r="P45" s="198"/>
      <c r="Q45" s="198"/>
      <c r="R45" s="198"/>
      <c r="S45" s="198"/>
      <c r="T45" s="198"/>
      <c r="U45" s="198"/>
      <c r="V45" s="198"/>
      <c r="W45" s="198"/>
      <c r="X45" s="83"/>
      <c r="Y45" s="358"/>
      <c r="Z45" s="358"/>
      <c r="AA45" s="358"/>
      <c r="AB45" s="489"/>
      <c r="AC45" s="522"/>
      <c r="AD45" s="521">
        <v>25</v>
      </c>
      <c r="AE45" s="379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9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</row>
    <row r="46" spans="1:95" s="60" customFormat="1" ht="15.75" customHeight="1" thickBot="1">
      <c r="A46" s="81"/>
      <c r="B46" s="38" t="s">
        <v>19</v>
      </c>
      <c r="C46" s="493"/>
      <c r="D46" s="494">
        <f>D27+D38+D45</f>
        <v>150</v>
      </c>
      <c r="E46" s="494">
        <f>D46*30</f>
        <v>4500</v>
      </c>
      <c r="F46" s="495"/>
      <c r="G46" s="496"/>
      <c r="H46" s="497"/>
      <c r="I46" s="497"/>
      <c r="J46" s="497"/>
      <c r="K46" s="498"/>
      <c r="L46" s="499"/>
      <c r="M46" s="500"/>
      <c r="N46" s="199">
        <f>N38+N27</f>
        <v>30</v>
      </c>
      <c r="O46" s="380"/>
      <c r="P46" s="381"/>
      <c r="Q46" s="382"/>
      <c r="R46" s="383">
        <f>R38+R27</f>
        <v>30</v>
      </c>
      <c r="S46" s="384"/>
      <c r="T46" s="385"/>
      <c r="U46" s="382"/>
      <c r="V46" s="386">
        <f>V38+V27</f>
        <v>30</v>
      </c>
      <c r="W46" s="387"/>
      <c r="X46" s="388"/>
      <c r="Y46" s="389"/>
      <c r="Z46" s="390">
        <f>Z38+Z27</f>
        <v>29</v>
      </c>
      <c r="AA46" s="387"/>
      <c r="AB46" s="388"/>
      <c r="AC46" s="389"/>
      <c r="AD46" s="390">
        <f>AD38+AD27+AD45</f>
        <v>31</v>
      </c>
      <c r="AE46" s="489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9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</row>
    <row r="47" spans="1:95" s="60" customFormat="1" ht="15.75" customHeight="1" thickBot="1">
      <c r="A47" s="81"/>
      <c r="B47" s="505" t="s">
        <v>3</v>
      </c>
      <c r="C47" s="506"/>
      <c r="D47" s="494"/>
      <c r="E47" s="494"/>
      <c r="F47" s="495"/>
      <c r="G47" s="496"/>
      <c r="H47" s="497"/>
      <c r="I47" s="497"/>
      <c r="J47" s="497"/>
      <c r="K47" s="498"/>
      <c r="L47" s="499"/>
      <c r="M47" s="507"/>
      <c r="N47" s="508"/>
      <c r="O47" s="509"/>
      <c r="P47" s="510"/>
      <c r="Q47" s="511"/>
      <c r="R47" s="367"/>
      <c r="S47" s="481"/>
      <c r="T47" s="369"/>
      <c r="U47" s="511"/>
      <c r="V47" s="512"/>
      <c r="W47" s="513"/>
      <c r="X47" s="376"/>
      <c r="Y47" s="514"/>
      <c r="Z47" s="515"/>
      <c r="AA47" s="513"/>
      <c r="AB47" s="376"/>
      <c r="AC47" s="514"/>
      <c r="AD47" s="515"/>
      <c r="AE47" s="489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9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</row>
    <row r="48" spans="1:95" ht="14.25" customHeight="1" thickBot="1">
      <c r="A48" s="92"/>
      <c r="B48" s="516" t="s">
        <v>34</v>
      </c>
      <c r="C48" s="517"/>
      <c r="D48" s="490">
        <v>255</v>
      </c>
      <c r="E48" s="54"/>
      <c r="F48" s="491"/>
      <c r="G48" s="492"/>
      <c r="H48" s="54"/>
      <c r="I48" s="492"/>
      <c r="J48" s="54"/>
      <c r="K48" s="41"/>
      <c r="L48" s="42"/>
      <c r="M48" s="43"/>
      <c r="N48" s="54"/>
      <c r="O48" s="41"/>
      <c r="P48" s="42"/>
      <c r="Q48" s="43"/>
      <c r="R48" s="54"/>
      <c r="S48" s="41"/>
      <c r="T48" s="42"/>
      <c r="U48" s="43"/>
      <c r="V48" s="54"/>
      <c r="W48" s="501"/>
      <c r="X48" s="502"/>
      <c r="Y48" s="503"/>
      <c r="Z48" s="504"/>
      <c r="AA48" s="501"/>
      <c r="AB48" s="502"/>
      <c r="AC48" s="503"/>
      <c r="AD48" s="504"/>
      <c r="AE48" s="504"/>
      <c r="AF48" s="61"/>
      <c r="AG48" s="61"/>
      <c r="AH48" s="61"/>
      <c r="AI48" s="61"/>
      <c r="AJ48" s="62"/>
      <c r="AK48" s="61"/>
      <c r="AL48" s="61"/>
      <c r="AM48" s="61"/>
      <c r="AN48" s="62"/>
      <c r="AO48" s="61"/>
      <c r="AP48" s="61"/>
      <c r="AQ48" s="61"/>
      <c r="AR48" s="62"/>
      <c r="AS48" s="61"/>
      <c r="AT48" s="61"/>
      <c r="AU48" s="61"/>
      <c r="AV48" s="62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1:95" ht="14.25" customHeight="1" thickBot="1">
      <c r="A49" s="92"/>
      <c r="B49" s="51" t="s">
        <v>2</v>
      </c>
      <c r="C49" s="518"/>
      <c r="D49" s="55">
        <v>20</v>
      </c>
      <c r="E49" s="15"/>
      <c r="F49" s="363"/>
      <c r="G49" s="16"/>
      <c r="H49" s="15"/>
      <c r="I49" s="16"/>
      <c r="J49" s="15"/>
      <c r="K49" s="56"/>
      <c r="L49" s="49"/>
      <c r="M49" s="50"/>
      <c r="N49" s="15"/>
      <c r="O49" s="56"/>
      <c r="P49" s="49"/>
      <c r="Q49" s="50"/>
      <c r="R49" s="15"/>
      <c r="S49" s="56"/>
      <c r="T49" s="49"/>
      <c r="U49" s="50"/>
      <c r="V49" s="15"/>
      <c r="W49" s="85"/>
      <c r="X49" s="74"/>
      <c r="Y49" s="87"/>
      <c r="Z49" s="101"/>
      <c r="AA49" s="85"/>
      <c r="AB49" s="74"/>
      <c r="AC49" s="87"/>
      <c r="AD49" s="101"/>
      <c r="AE49" s="101"/>
      <c r="AF49" s="61"/>
      <c r="AG49" s="61"/>
      <c r="AH49" s="61"/>
      <c r="AI49" s="61"/>
      <c r="AJ49" s="62"/>
      <c r="AK49" s="61"/>
      <c r="AL49" s="61"/>
      <c r="AM49" s="61"/>
      <c r="AN49" s="62"/>
      <c r="AO49" s="61"/>
      <c r="AP49" s="61"/>
      <c r="AQ49" s="61"/>
      <c r="AR49" s="62"/>
      <c r="AS49" s="61"/>
      <c r="AT49" s="61"/>
      <c r="AU49" s="61"/>
      <c r="AV49" s="62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1:95" ht="13.5" customHeight="1" thickBot="1">
      <c r="A50" s="93"/>
      <c r="B50" s="51" t="s">
        <v>10</v>
      </c>
      <c r="C50" s="94"/>
      <c r="D50" s="96">
        <v>25</v>
      </c>
      <c r="E50" s="24"/>
      <c r="F50" s="364"/>
      <c r="G50" s="25"/>
      <c r="H50" s="71"/>
      <c r="I50" s="25"/>
      <c r="J50" s="71"/>
      <c r="K50" s="29"/>
      <c r="L50" s="27"/>
      <c r="M50" s="28"/>
      <c r="N50" s="71"/>
      <c r="O50" s="29"/>
      <c r="P50" s="27"/>
      <c r="Q50" s="28"/>
      <c r="R50" s="71"/>
      <c r="S50" s="29"/>
      <c r="T50" s="27"/>
      <c r="U50" s="28"/>
      <c r="V50" s="71"/>
      <c r="W50" s="86"/>
      <c r="X50" s="80"/>
      <c r="Y50" s="88"/>
      <c r="Z50" s="102"/>
      <c r="AA50" s="86"/>
      <c r="AB50" s="80"/>
      <c r="AC50" s="88"/>
      <c r="AD50" s="102"/>
      <c r="AE50" s="102"/>
      <c r="AF50" s="61"/>
      <c r="AG50" s="61"/>
      <c r="AH50" s="61"/>
      <c r="AI50" s="61"/>
      <c r="AJ50" s="62"/>
      <c r="AK50" s="61"/>
      <c r="AL50" s="61"/>
      <c r="AM50" s="61"/>
      <c r="AN50" s="62"/>
      <c r="AO50" s="61"/>
      <c r="AP50" s="61"/>
      <c r="AQ50" s="61"/>
      <c r="AR50" s="62"/>
      <c r="AS50" s="61"/>
      <c r="AT50" s="61"/>
      <c r="AU50" s="61"/>
      <c r="AV50" s="62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1:95" ht="15.75" customHeight="1" thickBot="1">
      <c r="A51" s="398"/>
      <c r="B51" s="399" t="s">
        <v>31</v>
      </c>
      <c r="C51" s="14"/>
      <c r="D51" s="399">
        <v>300</v>
      </c>
      <c r="E51" s="377"/>
      <c r="F51" s="365"/>
      <c r="G51" s="97"/>
      <c r="H51" s="30"/>
      <c r="I51" s="97"/>
      <c r="J51" s="30"/>
      <c r="K51" s="95"/>
      <c r="L51" s="90"/>
      <c r="M51" s="98"/>
      <c r="N51" s="30"/>
      <c r="O51" s="95"/>
      <c r="P51" s="90"/>
      <c r="Q51" s="98"/>
      <c r="R51" s="30"/>
      <c r="S51" s="95"/>
      <c r="T51" s="90"/>
      <c r="U51" s="98"/>
      <c r="V51" s="30"/>
      <c r="W51" s="99"/>
      <c r="X51" s="91"/>
      <c r="Y51" s="100"/>
      <c r="Z51" s="103"/>
      <c r="AA51" s="99"/>
      <c r="AB51" s="91"/>
      <c r="AC51" s="100"/>
      <c r="AD51" s="103"/>
      <c r="AE51" s="103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2"/>
      <c r="AU51" s="61"/>
      <c r="AV51" s="62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1:31" s="106" customFormat="1" ht="23.25" customHeight="1" thickBot="1">
      <c r="A52" s="400"/>
      <c r="B52" s="400" t="s">
        <v>32</v>
      </c>
      <c r="C52" s="400" t="s">
        <v>11</v>
      </c>
      <c r="D52" s="400" t="s">
        <v>12</v>
      </c>
      <c r="E52" s="402" t="s">
        <v>13</v>
      </c>
      <c r="F52" s="108"/>
      <c r="G52" s="125"/>
      <c r="H52" s="125"/>
      <c r="I52" s="125"/>
      <c r="J52" s="127"/>
      <c r="K52" s="571" t="s">
        <v>58</v>
      </c>
      <c r="L52" s="572"/>
      <c r="M52" s="572"/>
      <c r="N52" s="572"/>
      <c r="O52" s="572"/>
      <c r="P52" s="572"/>
      <c r="Q52" s="572"/>
      <c r="R52" s="572"/>
      <c r="S52" s="572"/>
      <c r="T52" s="572"/>
      <c r="U52" s="573"/>
      <c r="V52" s="107" t="s">
        <v>11</v>
      </c>
      <c r="W52" s="110" t="s">
        <v>94</v>
      </c>
      <c r="X52" s="574" t="s">
        <v>13</v>
      </c>
      <c r="Y52" s="575"/>
      <c r="Z52" s="109"/>
      <c r="AA52" s="108"/>
      <c r="AB52" s="108"/>
      <c r="AC52" s="108"/>
      <c r="AD52" s="109"/>
      <c r="AE52" s="108"/>
    </row>
    <row r="53" spans="1:31" s="106" customFormat="1" ht="23.25" customHeight="1">
      <c r="A53" s="15" t="s">
        <v>59</v>
      </c>
      <c r="B53" s="15" t="s">
        <v>122</v>
      </c>
      <c r="C53" s="15">
        <v>4</v>
      </c>
      <c r="D53" s="17">
        <v>4</v>
      </c>
      <c r="E53" s="393">
        <v>4</v>
      </c>
      <c r="F53" s="108"/>
      <c r="G53" s="125"/>
      <c r="H53" s="125"/>
      <c r="I53" s="125"/>
      <c r="J53" s="395" t="s">
        <v>59</v>
      </c>
      <c r="K53" s="396" t="s">
        <v>93</v>
      </c>
      <c r="L53" s="396"/>
      <c r="M53" s="396"/>
      <c r="N53" s="396"/>
      <c r="O53" s="396"/>
      <c r="P53" s="396"/>
      <c r="Q53" s="396"/>
      <c r="R53" s="396"/>
      <c r="S53" s="396"/>
      <c r="T53" s="396"/>
      <c r="U53" s="397"/>
      <c r="V53" s="23">
        <v>4</v>
      </c>
      <c r="W53" s="23"/>
      <c r="X53" s="576">
        <v>1</v>
      </c>
      <c r="Y53" s="577"/>
      <c r="Z53" s="109"/>
      <c r="AA53" s="108"/>
      <c r="AB53" s="108"/>
      <c r="AC53" s="108"/>
      <c r="AD53" s="109"/>
      <c r="AE53" s="108"/>
    </row>
    <row r="54" spans="1:31" ht="20.25">
      <c r="A54" s="71" t="s">
        <v>60</v>
      </c>
      <c r="B54" s="15" t="s">
        <v>82</v>
      </c>
      <c r="C54" s="71">
        <v>6</v>
      </c>
      <c r="D54" s="48">
        <v>5</v>
      </c>
      <c r="E54" s="359">
        <v>5</v>
      </c>
      <c r="F54" s="104"/>
      <c r="G54" s="126"/>
      <c r="H54" s="126"/>
      <c r="I54" s="126"/>
      <c r="J54" s="128" t="s">
        <v>60</v>
      </c>
      <c r="K54" s="111" t="s">
        <v>36</v>
      </c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17">
        <v>10</v>
      </c>
      <c r="W54" s="124"/>
      <c r="X54" s="566">
        <v>2</v>
      </c>
      <c r="Y54" s="567"/>
      <c r="Z54" s="105"/>
      <c r="AA54" s="104"/>
      <c r="AB54" s="104"/>
      <c r="AC54" s="104"/>
      <c r="AD54" s="105"/>
      <c r="AE54" s="104"/>
    </row>
    <row r="55" spans="1:31" ht="21" thickBot="1">
      <c r="A55" s="71" t="s">
        <v>61</v>
      </c>
      <c r="B55" s="71" t="s">
        <v>83</v>
      </c>
      <c r="C55" s="71">
        <v>8</v>
      </c>
      <c r="D55" s="47">
        <v>5</v>
      </c>
      <c r="E55" s="359">
        <v>5</v>
      </c>
      <c r="F55" s="104"/>
      <c r="G55" s="126"/>
      <c r="H55" s="126"/>
      <c r="I55" s="126"/>
      <c r="J55" s="129" t="s">
        <v>61</v>
      </c>
      <c r="K55" s="130" t="s">
        <v>62</v>
      </c>
      <c r="L55" s="114"/>
      <c r="M55" s="114"/>
      <c r="N55" s="114"/>
      <c r="O55" s="114"/>
      <c r="P55" s="114"/>
      <c r="Q55" s="114"/>
      <c r="R55" s="114"/>
      <c r="S55" s="114"/>
      <c r="T55" s="114"/>
      <c r="U55" s="115"/>
      <c r="V55" s="47">
        <v>10</v>
      </c>
      <c r="W55" s="113">
        <v>25</v>
      </c>
      <c r="X55" s="568">
        <v>2</v>
      </c>
      <c r="Y55" s="569"/>
      <c r="Z55" s="105"/>
      <c r="AA55" s="104"/>
      <c r="AB55" s="104"/>
      <c r="AC55" s="104"/>
      <c r="AD55" s="105"/>
      <c r="AE55" s="104"/>
    </row>
    <row r="56" spans="1:31" ht="21" thickBot="1">
      <c r="A56" s="401" t="s">
        <v>91</v>
      </c>
      <c r="B56" s="24" t="s">
        <v>84</v>
      </c>
      <c r="C56" s="391">
        <v>10</v>
      </c>
      <c r="D56" s="403">
        <v>6</v>
      </c>
      <c r="E56" s="392">
        <v>6</v>
      </c>
      <c r="F56" s="104"/>
      <c r="G56" s="126"/>
      <c r="H56" s="126"/>
      <c r="I56" s="126"/>
      <c r="J56" s="126"/>
      <c r="K56" s="126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104"/>
      <c r="X56" s="104"/>
      <c r="Y56" s="104"/>
      <c r="Z56" s="105"/>
      <c r="AA56" s="104"/>
      <c r="AB56" s="104"/>
      <c r="AC56" s="104"/>
      <c r="AD56" s="105"/>
      <c r="AE56" s="104"/>
    </row>
    <row r="57" spans="1:55" s="60" customFormat="1" ht="20.25">
      <c r="A57" s="63"/>
      <c r="B57" s="63" t="s">
        <v>124</v>
      </c>
      <c r="C57" s="67"/>
      <c r="D57" s="63"/>
      <c r="E57" s="63"/>
      <c r="F57" s="63" t="s">
        <v>125</v>
      </c>
      <c r="G57" s="63"/>
      <c r="H57" s="63"/>
      <c r="I57" s="64"/>
      <c r="J57" s="64"/>
      <c r="L57" s="64"/>
      <c r="M57" s="64"/>
      <c r="N57" s="64"/>
      <c r="O57" s="64"/>
      <c r="P57" s="64"/>
      <c r="Q57" s="63" t="s">
        <v>33</v>
      </c>
      <c r="R57" s="64"/>
      <c r="S57" s="64"/>
      <c r="T57" s="63"/>
      <c r="U57" s="64"/>
      <c r="V57" s="64"/>
      <c r="W57" s="63"/>
      <c r="X57" s="64"/>
      <c r="AO57" s="68"/>
      <c r="AP57" s="66"/>
      <c r="AQ57" s="66"/>
      <c r="AR57" s="66"/>
      <c r="AS57" s="66"/>
      <c r="AT57" s="66"/>
      <c r="AU57" s="66"/>
      <c r="AV57" s="66"/>
      <c r="AW57" s="65"/>
      <c r="AX57" s="65"/>
      <c r="AY57" s="65"/>
      <c r="AZ57" s="66"/>
      <c r="BA57" s="66"/>
      <c r="BB57" s="66"/>
      <c r="BC57" s="66"/>
    </row>
    <row r="58" spans="1:22" ht="20.25">
      <c r="A58" s="69"/>
      <c r="B58" s="63"/>
      <c r="C58" s="70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20.25">
      <c r="A59" s="69"/>
      <c r="B59" s="44"/>
      <c r="C59" s="70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ht="20.25">
      <c r="B60" s="44"/>
    </row>
  </sheetData>
  <sheetProtection/>
  <mergeCells count="29">
    <mergeCell ref="K3:N3"/>
    <mergeCell ref="O3:V3"/>
    <mergeCell ref="W3:AD3"/>
    <mergeCell ref="AE1:AE5"/>
    <mergeCell ref="D2:D5"/>
    <mergeCell ref="E2:E5"/>
    <mergeCell ref="F2:F5"/>
    <mergeCell ref="G2:I2"/>
    <mergeCell ref="J2:J5"/>
    <mergeCell ref="G3:G5"/>
    <mergeCell ref="H3:H5"/>
    <mergeCell ref="I3:I5"/>
    <mergeCell ref="S4:V4"/>
    <mergeCell ref="A1:A5"/>
    <mergeCell ref="B1:B5"/>
    <mergeCell ref="C1:C5"/>
    <mergeCell ref="D1:E1"/>
    <mergeCell ref="F1:J1"/>
    <mergeCell ref="K1:AD2"/>
    <mergeCell ref="K4:N4"/>
    <mergeCell ref="X54:Y54"/>
    <mergeCell ref="X55:Y55"/>
    <mergeCell ref="L56:V56"/>
    <mergeCell ref="O4:R4"/>
    <mergeCell ref="W4:Z4"/>
    <mergeCell ref="AA4:AD4"/>
    <mergeCell ref="K52:U52"/>
    <mergeCell ref="X52:Y52"/>
    <mergeCell ref="X53:Y53"/>
  </mergeCells>
  <printOptions horizontalCentered="1" verticalCentered="1"/>
  <pageMargins left="0.25" right="0.25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2017-06-20T04:27:03Z</cp:lastPrinted>
  <dcterms:created xsi:type="dcterms:W3CDTF">2004-09-10T11:14:10Z</dcterms:created>
  <dcterms:modified xsi:type="dcterms:W3CDTF">2020-11-27T16:15:10Z</dcterms:modified>
  <cp:category/>
  <cp:version/>
  <cp:contentType/>
  <cp:contentStatus/>
</cp:coreProperties>
</file>